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6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\\Mam\mam\ALCAL016\GRP\DAF\AREA FEADER NO SIGC I\0366 - INVERSIONES EN BODEGAS\2023_2027 ISV\4_CONVOCATORIA 2026\FORMULARIOS\"/>
    </mc:Choice>
  </mc:AlternateContent>
  <bookViews>
    <workbookView xWindow="-110" yWindow="-110" windowWidth="23250" windowHeight="12450"/>
  </bookViews>
  <sheets>
    <sheet name="INSTRUCCIONES" sheetId="18" r:id="rId1"/>
    <sheet name="A1. BALANCES" sheetId="7" r:id="rId2"/>
    <sheet name="A2. PYG" sheetId="6" r:id="rId3"/>
    <sheet name="B1. FINANCIACION" sheetId="17" r:id="rId4"/>
    <sheet name="C1. VIABILIDAD" sheetId="19" r:id="rId5"/>
    <sheet name="ANÁLISIS" sheetId="3" state="hidden" r:id="rId6"/>
    <sheet name="ESTRUCTURA" sheetId="14" state="hidden" r:id="rId7"/>
    <sheet name="NRN" sheetId="15" state="hidden" r:id="rId8"/>
  </sheets>
  <definedNames>
    <definedName name="_xlnm.Print_Area" localSheetId="1">'A1. BALANCES'!$A$1:$G$70</definedName>
    <definedName name="_xlnm.Print_Area" localSheetId="3">'B1. FINANCIACION'!$A$1:$F$17</definedName>
    <definedName name="_xlnm.Print_Area" localSheetId="4">'C1. VIABILIDAD'!$A$1:$D$13</definedName>
    <definedName name="_xlnm.Print_Area" localSheetId="6">ESTRUCTURA!$A$1:$U$25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7" l="1"/>
  <c r="C2" i="7"/>
  <c r="B2" i="7"/>
  <c r="E2" i="7"/>
  <c r="B20" i="7"/>
  <c r="C34" i="7"/>
  <c r="D34" i="7"/>
  <c r="E34" i="7"/>
  <c r="F34" i="7"/>
  <c r="G34" i="7"/>
  <c r="B34" i="7"/>
  <c r="C30" i="7"/>
  <c r="D30" i="7"/>
  <c r="D20" i="7"/>
  <c r="E30" i="7"/>
  <c r="F30" i="7"/>
  <c r="G30" i="7"/>
  <c r="B30" i="7"/>
  <c r="B21" i="7"/>
  <c r="F2" i="17"/>
  <c r="C20" i="7"/>
  <c r="F9" i="17"/>
  <c r="F13" i="17"/>
  <c r="D2" i="19"/>
  <c r="G2" i="7"/>
  <c r="C2" i="19"/>
  <c r="F2" i="7"/>
  <c r="C62" i="7"/>
  <c r="D62" i="7"/>
  <c r="E62" i="7"/>
  <c r="F62" i="7"/>
  <c r="G62" i="7"/>
  <c r="H62" i="7"/>
  <c r="I62" i="7"/>
  <c r="J62" i="7"/>
  <c r="K62" i="7"/>
  <c r="B62" i="7"/>
  <c r="C2" i="6"/>
  <c r="D2" i="6"/>
  <c r="E2" i="6"/>
  <c r="F2" i="6"/>
  <c r="G2" i="6"/>
  <c r="H2" i="6"/>
  <c r="I2" i="6"/>
  <c r="J2" i="6"/>
  <c r="K2" i="6"/>
  <c r="B2" i="6"/>
  <c r="N12" i="6"/>
  <c r="N13" i="6"/>
  <c r="N14" i="6"/>
  <c r="N15" i="6"/>
  <c r="N16" i="6"/>
  <c r="N17" i="6"/>
  <c r="N25" i="6"/>
  <c r="N26" i="6"/>
  <c r="O12" i="6"/>
  <c r="O13" i="6"/>
  <c r="O14" i="6"/>
  <c r="O15" i="6"/>
  <c r="O16" i="6"/>
  <c r="O17" i="6"/>
  <c r="O25" i="6"/>
  <c r="O26" i="6"/>
  <c r="P25" i="6"/>
  <c r="P26" i="6"/>
  <c r="P12" i="6"/>
  <c r="P13" i="6"/>
  <c r="P14" i="6"/>
  <c r="P15" i="6"/>
  <c r="P16" i="6"/>
  <c r="P17" i="6"/>
  <c r="J24" i="6"/>
  <c r="I24" i="6"/>
  <c r="H24" i="6"/>
  <c r="G24" i="6"/>
  <c r="F24" i="6"/>
  <c r="E24" i="6"/>
  <c r="D24" i="6"/>
  <c r="C24" i="6"/>
  <c r="B24" i="6"/>
  <c r="D42" i="7"/>
  <c r="D59" i="7"/>
  <c r="C42" i="7"/>
  <c r="C59" i="7"/>
  <c r="B42" i="7"/>
  <c r="B59" i="7"/>
  <c r="D36" i="7"/>
  <c r="D58" i="7"/>
  <c r="C36" i="7"/>
  <c r="C58" i="7"/>
  <c r="B36" i="7"/>
  <c r="B58" i="7"/>
  <c r="D21" i="7"/>
  <c r="C21" i="7"/>
  <c r="D11" i="7"/>
  <c r="C11" i="7"/>
  <c r="C56" i="7"/>
  <c r="B11" i="7"/>
  <c r="B56" i="7"/>
  <c r="D3" i="7"/>
  <c r="D55" i="7"/>
  <c r="C3" i="7"/>
  <c r="C55" i="7"/>
  <c r="B3" i="7"/>
  <c r="B55" i="7"/>
  <c r="E42" i="7"/>
  <c r="E59" i="7"/>
  <c r="F42" i="7"/>
  <c r="F59" i="7"/>
  <c r="G42" i="7"/>
  <c r="G59" i="7"/>
  <c r="H42" i="7"/>
  <c r="H59" i="7"/>
  <c r="I42" i="7"/>
  <c r="I59" i="7"/>
  <c r="J42" i="7"/>
  <c r="J59" i="7"/>
  <c r="K42" i="7"/>
  <c r="K59" i="7"/>
  <c r="E36" i="7"/>
  <c r="E58" i="7"/>
  <c r="F36" i="7"/>
  <c r="F58" i="7"/>
  <c r="G36" i="7"/>
  <c r="G58" i="7"/>
  <c r="H36" i="7"/>
  <c r="H58" i="7"/>
  <c r="I36" i="7"/>
  <c r="I58" i="7"/>
  <c r="J36" i="7"/>
  <c r="J58" i="7"/>
  <c r="K36" i="7"/>
  <c r="K58" i="7"/>
  <c r="E21" i="7"/>
  <c r="F21" i="7"/>
  <c r="G21" i="7"/>
  <c r="H21" i="7"/>
  <c r="H20" i="7"/>
  <c r="H57" i="7"/>
  <c r="I21" i="7"/>
  <c r="I20" i="7"/>
  <c r="I57" i="7"/>
  <c r="J21" i="7"/>
  <c r="J20" i="7"/>
  <c r="J57" i="7"/>
  <c r="K21" i="7"/>
  <c r="K20" i="7"/>
  <c r="K57" i="7"/>
  <c r="E11" i="7"/>
  <c r="E56" i="7"/>
  <c r="F11" i="7"/>
  <c r="F56" i="7"/>
  <c r="G11" i="7"/>
  <c r="G56" i="7"/>
  <c r="H11" i="7"/>
  <c r="H56" i="7"/>
  <c r="I11" i="7"/>
  <c r="I56" i="7"/>
  <c r="J11" i="7"/>
  <c r="J56" i="7"/>
  <c r="K11" i="7"/>
  <c r="K56" i="7"/>
  <c r="E3" i="7"/>
  <c r="E55" i="7"/>
  <c r="F3" i="7"/>
  <c r="F55" i="7"/>
  <c r="G3" i="7"/>
  <c r="G55" i="7"/>
  <c r="H3" i="7"/>
  <c r="H55" i="7"/>
  <c r="I3" i="7"/>
  <c r="I55" i="7"/>
  <c r="J3" i="7"/>
  <c r="J55" i="7"/>
  <c r="K3" i="7"/>
  <c r="K55" i="7"/>
  <c r="K24" i="6"/>
  <c r="B49" i="7"/>
  <c r="F20" i="7"/>
  <c r="F57" i="7"/>
  <c r="E20" i="7"/>
  <c r="E57" i="7"/>
  <c r="G20" i="7"/>
  <c r="G57" i="7"/>
  <c r="C57" i="7"/>
  <c r="G60" i="7"/>
  <c r="B60" i="7"/>
  <c r="C60" i="7"/>
  <c r="C61" i="7"/>
  <c r="E61" i="7"/>
  <c r="F61" i="7"/>
  <c r="G61" i="7"/>
  <c r="D60" i="7"/>
  <c r="I61" i="7"/>
  <c r="D19" i="7"/>
  <c r="D56" i="7"/>
  <c r="D61" i="7"/>
  <c r="D49" i="7"/>
  <c r="D57" i="7"/>
  <c r="K60" i="7"/>
  <c r="J60" i="7"/>
  <c r="I60" i="7"/>
  <c r="K61" i="7"/>
  <c r="H60" i="7"/>
  <c r="B57" i="7"/>
  <c r="J61" i="7"/>
  <c r="F60" i="7"/>
  <c r="H61" i="7"/>
  <c r="E60" i="7"/>
  <c r="K19" i="7"/>
  <c r="C19" i="7"/>
  <c r="B19" i="7"/>
  <c r="K49" i="7"/>
  <c r="H49" i="7"/>
  <c r="F49" i="7"/>
  <c r="J49" i="7"/>
  <c r="I49" i="7"/>
  <c r="J19" i="7"/>
  <c r="E49" i="7"/>
  <c r="E19" i="7"/>
  <c r="F19" i="7"/>
  <c r="I19" i="7"/>
  <c r="G19" i="7"/>
  <c r="H19" i="7"/>
  <c r="G49" i="7"/>
  <c r="C49" i="7"/>
  <c r="B61" i="7"/>
  <c r="M61" i="7"/>
  <c r="P4" i="15"/>
  <c r="S1" i="15"/>
  <c r="S5" i="15"/>
  <c r="T5" i="15"/>
  <c r="P1" i="15"/>
  <c r="P5" i="15"/>
  <c r="Q5" i="15"/>
  <c r="M1" i="15"/>
  <c r="O5" i="15"/>
  <c r="J1" i="15"/>
  <c r="J5" i="15"/>
  <c r="K5" i="15"/>
  <c r="G1" i="15"/>
  <c r="G5" i="15"/>
  <c r="H5" i="15"/>
  <c r="D1" i="15"/>
  <c r="D5" i="15"/>
  <c r="E5" i="15"/>
  <c r="A1" i="15"/>
  <c r="B36" i="6"/>
  <c r="M12" i="6"/>
  <c r="M13" i="6"/>
  <c r="M14" i="6"/>
  <c r="M15" i="6"/>
  <c r="M16" i="6"/>
  <c r="M17" i="6"/>
  <c r="Q12" i="6"/>
  <c r="Q13" i="6"/>
  <c r="Q14" i="6"/>
  <c r="Q15" i="6"/>
  <c r="Q16" i="6"/>
  <c r="Q17" i="6"/>
  <c r="R12" i="6"/>
  <c r="R13" i="6"/>
  <c r="R14" i="6"/>
  <c r="R15" i="6"/>
  <c r="R16" i="6"/>
  <c r="R17" i="6"/>
  <c r="S12" i="6"/>
  <c r="S13" i="6"/>
  <c r="S14" i="6"/>
  <c r="S15" i="6"/>
  <c r="S16" i="6"/>
  <c r="S17" i="6"/>
  <c r="T12" i="6"/>
  <c r="T13" i="6"/>
  <c r="T14" i="6"/>
  <c r="T15" i="6"/>
  <c r="T16" i="6"/>
  <c r="T17" i="6"/>
  <c r="U12" i="6"/>
  <c r="U13" i="6"/>
  <c r="U14" i="6"/>
  <c r="U15" i="6"/>
  <c r="U16" i="6"/>
  <c r="U17" i="6"/>
  <c r="V12" i="6"/>
  <c r="V13" i="6"/>
  <c r="V14" i="6"/>
  <c r="V15" i="6"/>
  <c r="V16" i="6"/>
  <c r="V17" i="6"/>
  <c r="R25" i="6"/>
  <c r="C36" i="6"/>
  <c r="C37" i="6"/>
  <c r="C7" i="6"/>
  <c r="D36" i="6"/>
  <c r="D37" i="6"/>
  <c r="D7" i="6"/>
  <c r="E36" i="6"/>
  <c r="E37" i="6"/>
  <c r="E7" i="6"/>
  <c r="F36" i="6"/>
  <c r="F37" i="6"/>
  <c r="F7" i="6"/>
  <c r="G36" i="6"/>
  <c r="G37" i="6"/>
  <c r="G7" i="6"/>
  <c r="H36" i="6"/>
  <c r="H37" i="6"/>
  <c r="H7" i="6"/>
  <c r="I36" i="6"/>
  <c r="I37" i="6"/>
  <c r="I7" i="6"/>
  <c r="J36" i="6"/>
  <c r="J37" i="6"/>
  <c r="J7" i="6"/>
  <c r="K36" i="6"/>
  <c r="K37" i="6"/>
  <c r="K7" i="6"/>
  <c r="C1" i="3"/>
  <c r="C10" i="3"/>
  <c r="D1" i="3"/>
  <c r="B1" i="14"/>
  <c r="C3" i="14"/>
  <c r="E1" i="3"/>
  <c r="E10" i="3"/>
  <c r="F1" i="3"/>
  <c r="F10" i="3"/>
  <c r="G1" i="3"/>
  <c r="H1" i="3"/>
  <c r="I1" i="3"/>
  <c r="J1" i="3"/>
  <c r="K1" i="3"/>
  <c r="L1" i="3"/>
  <c r="AJ2" i="7"/>
  <c r="AJ19" i="7"/>
  <c r="AK2" i="7"/>
  <c r="AK4" i="7"/>
  <c r="AL2" i="7"/>
  <c r="AL4" i="7"/>
  <c r="AM2" i="7"/>
  <c r="AN2" i="7"/>
  <c r="AO2" i="7"/>
  <c r="AP2" i="7"/>
  <c r="AP14" i="7"/>
  <c r="AQ2" i="7"/>
  <c r="AR2" i="7"/>
  <c r="AR9" i="7"/>
  <c r="AI2" i="7"/>
  <c r="AI18" i="7"/>
  <c r="Y2" i="7"/>
  <c r="Y21" i="7"/>
  <c r="Z2" i="7"/>
  <c r="AA2" i="7"/>
  <c r="AB2" i="7"/>
  <c r="AC2" i="7"/>
  <c r="AD2" i="7"/>
  <c r="AE2" i="7"/>
  <c r="AE3" i="7"/>
  <c r="AF2" i="7"/>
  <c r="AF44" i="7"/>
  <c r="AG2" i="7"/>
  <c r="AG23" i="7"/>
  <c r="X2" i="7"/>
  <c r="M2" i="7"/>
  <c r="M2" i="6"/>
  <c r="M3" i="6"/>
  <c r="M4" i="6"/>
  <c r="M5" i="6"/>
  <c r="M6" i="6"/>
  <c r="N2" i="7"/>
  <c r="N2" i="6"/>
  <c r="N3" i="6"/>
  <c r="N4" i="6"/>
  <c r="N5" i="6"/>
  <c r="N6" i="6"/>
  <c r="O2" i="7"/>
  <c r="O2" i="6"/>
  <c r="O3" i="6"/>
  <c r="O4" i="6"/>
  <c r="O5" i="6"/>
  <c r="O6" i="6"/>
  <c r="P2" i="7"/>
  <c r="P2" i="6"/>
  <c r="P3" i="6"/>
  <c r="P4" i="6"/>
  <c r="P5" i="6"/>
  <c r="P6" i="6"/>
  <c r="P7" i="6"/>
  <c r="P8" i="6"/>
  <c r="P9" i="6"/>
  <c r="P10" i="6"/>
  <c r="Q2" i="7"/>
  <c r="Q2" i="6"/>
  <c r="Q3" i="6"/>
  <c r="Q4" i="6"/>
  <c r="Q5" i="6"/>
  <c r="Q6" i="6"/>
  <c r="R2" i="7"/>
  <c r="R2" i="6"/>
  <c r="R3" i="6"/>
  <c r="R4" i="6"/>
  <c r="R5" i="6"/>
  <c r="R6" i="6"/>
  <c r="S2" i="7"/>
  <c r="S2" i="6"/>
  <c r="S3" i="6"/>
  <c r="S4" i="6"/>
  <c r="S5" i="6"/>
  <c r="S6" i="6"/>
  <c r="T2" i="7"/>
  <c r="T2" i="6"/>
  <c r="T3" i="6"/>
  <c r="T4" i="6"/>
  <c r="T5" i="6"/>
  <c r="T6" i="6"/>
  <c r="U2" i="7"/>
  <c r="U2" i="6"/>
  <c r="U3" i="6"/>
  <c r="U4" i="6"/>
  <c r="U5" i="6"/>
  <c r="U6" i="6"/>
  <c r="V2" i="7"/>
  <c r="V2" i="6"/>
  <c r="AP3" i="7"/>
  <c r="N43" i="7"/>
  <c r="O43" i="7"/>
  <c r="P43" i="7"/>
  <c r="Q43" i="7"/>
  <c r="R43" i="7"/>
  <c r="S43" i="7"/>
  <c r="N44" i="7"/>
  <c r="O44" i="7"/>
  <c r="P44" i="7"/>
  <c r="Q44" i="7"/>
  <c r="R44" i="7"/>
  <c r="S44" i="7"/>
  <c r="N45" i="7"/>
  <c r="O45" i="7"/>
  <c r="P45" i="7"/>
  <c r="Q45" i="7"/>
  <c r="R45" i="7"/>
  <c r="S45" i="7"/>
  <c r="N46" i="7"/>
  <c r="O46" i="7"/>
  <c r="P46" i="7"/>
  <c r="Q46" i="7"/>
  <c r="R46" i="7"/>
  <c r="S46" i="7"/>
  <c r="N47" i="7"/>
  <c r="O47" i="7"/>
  <c r="P47" i="7"/>
  <c r="Q47" i="7"/>
  <c r="R47" i="7"/>
  <c r="S47" i="7"/>
  <c r="N48" i="7"/>
  <c r="O48" i="7"/>
  <c r="P48" i="7"/>
  <c r="Q48" i="7"/>
  <c r="R48" i="7"/>
  <c r="S48" i="7"/>
  <c r="N49" i="7"/>
  <c r="O49" i="7"/>
  <c r="P49" i="7"/>
  <c r="Q49" i="7"/>
  <c r="R49" i="7"/>
  <c r="S49" i="7"/>
  <c r="M43" i="7"/>
  <c r="M44" i="7"/>
  <c r="M45" i="7"/>
  <c r="M46" i="7"/>
  <c r="M47" i="7"/>
  <c r="M48" i="7"/>
  <c r="M49" i="7"/>
  <c r="K1" i="14"/>
  <c r="M4" i="7"/>
  <c r="N4" i="7"/>
  <c r="O4" i="7"/>
  <c r="P4" i="7"/>
  <c r="Q4" i="7"/>
  <c r="R4" i="7"/>
  <c r="S4" i="7"/>
  <c r="T4" i="7"/>
  <c r="U4" i="7"/>
  <c r="V4" i="7"/>
  <c r="M5" i="7"/>
  <c r="N5" i="7"/>
  <c r="O5" i="7"/>
  <c r="P5" i="7"/>
  <c r="Q5" i="7"/>
  <c r="R5" i="7"/>
  <c r="S5" i="7"/>
  <c r="T5" i="7"/>
  <c r="U5" i="7"/>
  <c r="V5" i="7"/>
  <c r="M6" i="7"/>
  <c r="N6" i="7"/>
  <c r="O6" i="7"/>
  <c r="P6" i="7"/>
  <c r="Q6" i="7"/>
  <c r="R6" i="7"/>
  <c r="S6" i="7"/>
  <c r="T6" i="7"/>
  <c r="U6" i="7"/>
  <c r="V6" i="7"/>
  <c r="M7" i="7"/>
  <c r="N7" i="7"/>
  <c r="O7" i="7"/>
  <c r="P7" i="7"/>
  <c r="Q7" i="7"/>
  <c r="R7" i="7"/>
  <c r="S7" i="7"/>
  <c r="T7" i="7"/>
  <c r="U7" i="7"/>
  <c r="V7" i="7"/>
  <c r="M8" i="7"/>
  <c r="N8" i="7"/>
  <c r="O8" i="7"/>
  <c r="P8" i="7"/>
  <c r="Q8" i="7"/>
  <c r="R8" i="7"/>
  <c r="S8" i="7"/>
  <c r="T8" i="7"/>
  <c r="U8" i="7"/>
  <c r="V8" i="7"/>
  <c r="M9" i="7"/>
  <c r="N9" i="7"/>
  <c r="O9" i="7"/>
  <c r="P9" i="7"/>
  <c r="Q9" i="7"/>
  <c r="R9" i="7"/>
  <c r="S9" i="7"/>
  <c r="T9" i="7"/>
  <c r="U9" i="7"/>
  <c r="V9" i="7"/>
  <c r="M10" i="7"/>
  <c r="N10" i="7"/>
  <c r="O10" i="7"/>
  <c r="P10" i="7"/>
  <c r="Q10" i="7"/>
  <c r="R10" i="7"/>
  <c r="S10" i="7"/>
  <c r="T10" i="7"/>
  <c r="U10" i="7"/>
  <c r="V10" i="7"/>
  <c r="M11" i="7"/>
  <c r="N11" i="7"/>
  <c r="O11" i="7"/>
  <c r="P11" i="7"/>
  <c r="Q11" i="7"/>
  <c r="R11" i="7"/>
  <c r="S11" i="7"/>
  <c r="T11" i="7"/>
  <c r="U11" i="7"/>
  <c r="V11" i="7"/>
  <c r="M12" i="7"/>
  <c r="N12" i="7"/>
  <c r="O12" i="7"/>
  <c r="P12" i="7"/>
  <c r="Q12" i="7"/>
  <c r="R12" i="7"/>
  <c r="S12" i="7"/>
  <c r="T12" i="7"/>
  <c r="U12" i="7"/>
  <c r="V12" i="7"/>
  <c r="M13" i="7"/>
  <c r="N13" i="7"/>
  <c r="O13" i="7"/>
  <c r="P13" i="7"/>
  <c r="Q13" i="7"/>
  <c r="R13" i="7"/>
  <c r="S13" i="7"/>
  <c r="T13" i="7"/>
  <c r="U13" i="7"/>
  <c r="V13" i="7"/>
  <c r="M14" i="7"/>
  <c r="N14" i="7"/>
  <c r="O14" i="7"/>
  <c r="P14" i="7"/>
  <c r="Q14" i="7"/>
  <c r="R14" i="7"/>
  <c r="S14" i="7"/>
  <c r="T14" i="7"/>
  <c r="U14" i="7"/>
  <c r="V14" i="7"/>
  <c r="M15" i="7"/>
  <c r="N15" i="7"/>
  <c r="O15" i="7"/>
  <c r="P15" i="7"/>
  <c r="Q15" i="7"/>
  <c r="R15" i="7"/>
  <c r="S15" i="7"/>
  <c r="T15" i="7"/>
  <c r="U15" i="7"/>
  <c r="V15" i="7"/>
  <c r="M16" i="7"/>
  <c r="N16" i="7"/>
  <c r="O16" i="7"/>
  <c r="P16" i="7"/>
  <c r="Q16" i="7"/>
  <c r="R16" i="7"/>
  <c r="S16" i="7"/>
  <c r="T16" i="7"/>
  <c r="U16" i="7"/>
  <c r="V16" i="7"/>
  <c r="M17" i="7"/>
  <c r="N17" i="7"/>
  <c r="O17" i="7"/>
  <c r="P17" i="7"/>
  <c r="Q17" i="7"/>
  <c r="R17" i="7"/>
  <c r="S17" i="7"/>
  <c r="T17" i="7"/>
  <c r="U17" i="7"/>
  <c r="V17" i="7"/>
  <c r="M18" i="7"/>
  <c r="N18" i="7"/>
  <c r="O18" i="7"/>
  <c r="P18" i="7"/>
  <c r="Q18" i="7"/>
  <c r="R18" i="7"/>
  <c r="S18" i="7"/>
  <c r="T18" i="7"/>
  <c r="U18" i="7"/>
  <c r="V18" i="7"/>
  <c r="M19" i="7"/>
  <c r="N19" i="7"/>
  <c r="O19" i="7"/>
  <c r="P19" i="7"/>
  <c r="Q19" i="7"/>
  <c r="R19" i="7"/>
  <c r="S19" i="7"/>
  <c r="T19" i="7"/>
  <c r="U19" i="7"/>
  <c r="V19" i="7"/>
  <c r="M20" i="7"/>
  <c r="N20" i="7"/>
  <c r="O20" i="7"/>
  <c r="P20" i="7"/>
  <c r="Q20" i="7"/>
  <c r="R20" i="7"/>
  <c r="S20" i="7"/>
  <c r="T20" i="7"/>
  <c r="U20" i="7"/>
  <c r="V20" i="7"/>
  <c r="M21" i="7"/>
  <c r="N21" i="7"/>
  <c r="O21" i="7"/>
  <c r="P21" i="7"/>
  <c r="Q21" i="7"/>
  <c r="R21" i="7"/>
  <c r="S21" i="7"/>
  <c r="T21" i="7"/>
  <c r="U21" i="7"/>
  <c r="V21" i="7"/>
  <c r="M22" i="7"/>
  <c r="N22" i="7"/>
  <c r="O22" i="7"/>
  <c r="P22" i="7"/>
  <c r="Q22" i="7"/>
  <c r="R22" i="7"/>
  <c r="S22" i="7"/>
  <c r="T22" i="7"/>
  <c r="U22" i="7"/>
  <c r="V22" i="7"/>
  <c r="M23" i="7"/>
  <c r="N23" i="7"/>
  <c r="O23" i="7"/>
  <c r="P23" i="7"/>
  <c r="Q23" i="7"/>
  <c r="R23" i="7"/>
  <c r="S23" i="7"/>
  <c r="T23" i="7"/>
  <c r="U23" i="7"/>
  <c r="V23" i="7"/>
  <c r="M24" i="7"/>
  <c r="N24" i="7"/>
  <c r="O24" i="7"/>
  <c r="P24" i="7"/>
  <c r="Q24" i="7"/>
  <c r="R24" i="7"/>
  <c r="S24" i="7"/>
  <c r="T24" i="7"/>
  <c r="U24" i="7"/>
  <c r="V24" i="7"/>
  <c r="M26" i="7"/>
  <c r="N26" i="7"/>
  <c r="O26" i="7"/>
  <c r="P26" i="7"/>
  <c r="Q26" i="7"/>
  <c r="R26" i="7"/>
  <c r="S26" i="7"/>
  <c r="T26" i="7"/>
  <c r="U26" i="7"/>
  <c r="V26" i="7"/>
  <c r="M27" i="7"/>
  <c r="N27" i="7"/>
  <c r="O27" i="7"/>
  <c r="P27" i="7"/>
  <c r="Q27" i="7"/>
  <c r="R27" i="7"/>
  <c r="S27" i="7"/>
  <c r="T27" i="7"/>
  <c r="U27" i="7"/>
  <c r="V27" i="7"/>
  <c r="M28" i="7"/>
  <c r="N28" i="7"/>
  <c r="O28" i="7"/>
  <c r="P28" i="7"/>
  <c r="Q28" i="7"/>
  <c r="R28" i="7"/>
  <c r="S28" i="7"/>
  <c r="T28" i="7"/>
  <c r="U28" i="7"/>
  <c r="V28" i="7"/>
  <c r="M34" i="7"/>
  <c r="N34" i="7"/>
  <c r="O34" i="7"/>
  <c r="P34" i="7"/>
  <c r="Q34" i="7"/>
  <c r="R34" i="7"/>
  <c r="S34" i="7"/>
  <c r="T34" i="7"/>
  <c r="U34" i="7"/>
  <c r="V34" i="7"/>
  <c r="M36" i="7"/>
  <c r="N36" i="7"/>
  <c r="O36" i="7"/>
  <c r="P36" i="7"/>
  <c r="Q36" i="7"/>
  <c r="R36" i="7"/>
  <c r="S36" i="7"/>
  <c r="T36" i="7"/>
  <c r="U36" i="7"/>
  <c r="V36" i="7"/>
  <c r="M38" i="7"/>
  <c r="N38" i="7"/>
  <c r="O38" i="7"/>
  <c r="P38" i="7"/>
  <c r="Q38" i="7"/>
  <c r="R38" i="7"/>
  <c r="S38" i="7"/>
  <c r="T38" i="7"/>
  <c r="U38" i="7"/>
  <c r="V38" i="7"/>
  <c r="M39" i="7"/>
  <c r="N39" i="7"/>
  <c r="O39" i="7"/>
  <c r="P39" i="7"/>
  <c r="Q39" i="7"/>
  <c r="R39" i="7"/>
  <c r="S39" i="7"/>
  <c r="T39" i="7"/>
  <c r="U39" i="7"/>
  <c r="V39" i="7"/>
  <c r="M40" i="7"/>
  <c r="N40" i="7"/>
  <c r="O40" i="7"/>
  <c r="P40" i="7"/>
  <c r="Q40" i="7"/>
  <c r="R40" i="7"/>
  <c r="S40" i="7"/>
  <c r="T40" i="7"/>
  <c r="U40" i="7"/>
  <c r="V40" i="7"/>
  <c r="M41" i="7"/>
  <c r="N41" i="7"/>
  <c r="O41" i="7"/>
  <c r="P41" i="7"/>
  <c r="Q41" i="7"/>
  <c r="R41" i="7"/>
  <c r="S41" i="7"/>
  <c r="T41" i="7"/>
  <c r="U41" i="7"/>
  <c r="V41" i="7"/>
  <c r="M42" i="7"/>
  <c r="N42" i="7"/>
  <c r="O42" i="7"/>
  <c r="P42" i="7"/>
  <c r="Q42" i="7"/>
  <c r="R42" i="7"/>
  <c r="S42" i="7"/>
  <c r="T42" i="7"/>
  <c r="U42" i="7"/>
  <c r="V42" i="7"/>
  <c r="N3" i="7"/>
  <c r="O3" i="7"/>
  <c r="P3" i="7"/>
  <c r="Q3" i="7"/>
  <c r="R3" i="7"/>
  <c r="S3" i="7"/>
  <c r="T3" i="7"/>
  <c r="U3" i="7"/>
  <c r="V3" i="7"/>
  <c r="M3" i="7"/>
  <c r="J58" i="3"/>
  <c r="K58" i="3"/>
  <c r="L58" i="3"/>
  <c r="C67" i="3"/>
  <c r="J32" i="3"/>
  <c r="K32" i="3"/>
  <c r="L32" i="3"/>
  <c r="N31" i="3"/>
  <c r="N39" i="3"/>
  <c r="M31" i="3"/>
  <c r="M39" i="3"/>
  <c r="V3" i="6"/>
  <c r="V4" i="6"/>
  <c r="V5" i="6"/>
  <c r="V6" i="6"/>
  <c r="R26" i="6"/>
  <c r="AG9" i="7"/>
  <c r="AG10" i="7"/>
  <c r="AG16" i="7"/>
  <c r="AG17" i="7"/>
  <c r="AG24" i="7"/>
  <c r="AG39" i="7"/>
  <c r="AG59" i="7"/>
  <c r="AG63" i="7"/>
  <c r="AG65" i="7"/>
  <c r="AG70" i="7"/>
  <c r="AG76" i="7"/>
  <c r="AG83" i="7"/>
  <c r="AG84" i="7"/>
  <c r="AG91" i="7"/>
  <c r="AG95" i="7"/>
  <c r="T46" i="7"/>
  <c r="U46" i="7"/>
  <c r="V46" i="7"/>
  <c r="T47" i="7"/>
  <c r="U47" i="7"/>
  <c r="V47" i="7"/>
  <c r="T48" i="7"/>
  <c r="U48" i="7"/>
  <c r="V48" i="7"/>
  <c r="T49" i="7"/>
  <c r="U49" i="7"/>
  <c r="V49" i="7"/>
  <c r="T51" i="7"/>
  <c r="U51" i="7"/>
  <c r="V51" i="7"/>
  <c r="T52" i="7"/>
  <c r="U52" i="7"/>
  <c r="V52" i="7"/>
  <c r="T53" i="7"/>
  <c r="U53" i="7"/>
  <c r="V53" i="7"/>
  <c r="T54" i="7"/>
  <c r="U54" i="7"/>
  <c r="V54" i="7"/>
  <c r="T55" i="7"/>
  <c r="U55" i="7"/>
  <c r="V55" i="7"/>
  <c r="T56" i="7"/>
  <c r="U56" i="7"/>
  <c r="V56" i="7"/>
  <c r="T59" i="7"/>
  <c r="U59" i="7"/>
  <c r="V59" i="7"/>
  <c r="T58" i="7"/>
  <c r="U58" i="7"/>
  <c r="V58" i="7"/>
  <c r="T57" i="7"/>
  <c r="U57" i="7"/>
  <c r="V57" i="7"/>
  <c r="T61" i="7"/>
  <c r="U61" i="7"/>
  <c r="V61" i="7"/>
  <c r="T62" i="7"/>
  <c r="U62" i="7"/>
  <c r="V62" i="7"/>
  <c r="T63" i="7"/>
  <c r="U63" i="7"/>
  <c r="V63" i="7"/>
  <c r="T64" i="7"/>
  <c r="U64" i="7"/>
  <c r="V64" i="7"/>
  <c r="T65" i="7"/>
  <c r="U65" i="7"/>
  <c r="V65" i="7"/>
  <c r="T66" i="7"/>
  <c r="U66" i="7"/>
  <c r="V66" i="7"/>
  <c r="T67" i="7"/>
  <c r="U67" i="7"/>
  <c r="V67" i="7"/>
  <c r="T68" i="7"/>
  <c r="U68" i="7"/>
  <c r="V68" i="7"/>
  <c r="T69" i="7"/>
  <c r="U69" i="7"/>
  <c r="V69" i="7"/>
  <c r="T70" i="7"/>
  <c r="U70" i="7"/>
  <c r="V70" i="7"/>
  <c r="T71" i="7"/>
  <c r="U71" i="7"/>
  <c r="V71" i="7"/>
  <c r="T72" i="7"/>
  <c r="U72" i="7"/>
  <c r="V72" i="7"/>
  <c r="T73" i="7"/>
  <c r="U73" i="7"/>
  <c r="V73" i="7"/>
  <c r="T74" i="7"/>
  <c r="U74" i="7"/>
  <c r="V74" i="7"/>
  <c r="T75" i="7"/>
  <c r="U75" i="7"/>
  <c r="V75" i="7"/>
  <c r="T76" i="7"/>
  <c r="U76" i="7"/>
  <c r="V76" i="7"/>
  <c r="T77" i="7"/>
  <c r="U77" i="7"/>
  <c r="V77" i="7"/>
  <c r="T78" i="7"/>
  <c r="U78" i="7"/>
  <c r="V78" i="7"/>
  <c r="T79" i="7"/>
  <c r="U79" i="7"/>
  <c r="V79" i="7"/>
  <c r="T80" i="7"/>
  <c r="U80" i="7"/>
  <c r="V80" i="7"/>
  <c r="T81" i="7"/>
  <c r="U81" i="7"/>
  <c r="V81" i="7"/>
  <c r="T82" i="7"/>
  <c r="U82" i="7"/>
  <c r="V82" i="7"/>
  <c r="T83" i="7"/>
  <c r="U83" i="7"/>
  <c r="V83" i="7"/>
  <c r="T84" i="7"/>
  <c r="U84" i="7"/>
  <c r="V84" i="7"/>
  <c r="T85" i="7"/>
  <c r="U85" i="7"/>
  <c r="V85" i="7"/>
  <c r="T86" i="7"/>
  <c r="U86" i="7"/>
  <c r="V86" i="7"/>
  <c r="T87" i="7"/>
  <c r="U87" i="7"/>
  <c r="V87" i="7"/>
  <c r="T88" i="7"/>
  <c r="U88" i="7"/>
  <c r="V88" i="7"/>
  <c r="T89" i="7"/>
  <c r="U89" i="7"/>
  <c r="V89" i="7"/>
  <c r="T90" i="7"/>
  <c r="U90" i="7"/>
  <c r="V90" i="7"/>
  <c r="T91" i="7"/>
  <c r="U91" i="7"/>
  <c r="V91" i="7"/>
  <c r="T92" i="7"/>
  <c r="U92" i="7"/>
  <c r="V92" i="7"/>
  <c r="T93" i="7"/>
  <c r="U93" i="7"/>
  <c r="V93" i="7"/>
  <c r="T94" i="7"/>
  <c r="U94" i="7"/>
  <c r="V94" i="7"/>
  <c r="T95" i="7"/>
  <c r="U95" i="7"/>
  <c r="V95" i="7"/>
  <c r="P95" i="7"/>
  <c r="O95" i="7"/>
  <c r="N95" i="7"/>
  <c r="M95" i="7"/>
  <c r="P94" i="7"/>
  <c r="O94" i="7"/>
  <c r="N94" i="7"/>
  <c r="M94" i="7"/>
  <c r="P93" i="7"/>
  <c r="O93" i="7"/>
  <c r="N93" i="7"/>
  <c r="M93" i="7"/>
  <c r="P92" i="7"/>
  <c r="O92" i="7"/>
  <c r="N92" i="7"/>
  <c r="M92" i="7"/>
  <c r="P91" i="7"/>
  <c r="O91" i="7"/>
  <c r="N91" i="7"/>
  <c r="M91" i="7"/>
  <c r="P90" i="7"/>
  <c r="O90" i="7"/>
  <c r="N90" i="7"/>
  <c r="M90" i="7"/>
  <c r="P89" i="7"/>
  <c r="O89" i="7"/>
  <c r="N89" i="7"/>
  <c r="M89" i="7"/>
  <c r="P88" i="7"/>
  <c r="O88" i="7"/>
  <c r="N88" i="7"/>
  <c r="M88" i="7"/>
  <c r="P87" i="7"/>
  <c r="O87" i="7"/>
  <c r="N87" i="7"/>
  <c r="M87" i="7"/>
  <c r="P86" i="7"/>
  <c r="O86" i="7"/>
  <c r="N86" i="7"/>
  <c r="M86" i="7"/>
  <c r="P85" i="7"/>
  <c r="O85" i="7"/>
  <c r="N85" i="7"/>
  <c r="M85" i="7"/>
  <c r="P84" i="7"/>
  <c r="O84" i="7"/>
  <c r="N84" i="7"/>
  <c r="M84" i="7"/>
  <c r="P83" i="7"/>
  <c r="O83" i="7"/>
  <c r="N83" i="7"/>
  <c r="M83" i="7"/>
  <c r="P82" i="7"/>
  <c r="O82" i="7"/>
  <c r="N82" i="7"/>
  <c r="M82" i="7"/>
  <c r="P81" i="7"/>
  <c r="O81" i="7"/>
  <c r="N81" i="7"/>
  <c r="M81" i="7"/>
  <c r="P80" i="7"/>
  <c r="O80" i="7"/>
  <c r="N80" i="7"/>
  <c r="M80" i="7"/>
  <c r="P79" i="7"/>
  <c r="O79" i="7"/>
  <c r="N79" i="7"/>
  <c r="M79" i="7"/>
  <c r="P78" i="7"/>
  <c r="O78" i="7"/>
  <c r="N78" i="7"/>
  <c r="M78" i="7"/>
  <c r="P77" i="7"/>
  <c r="O77" i="7"/>
  <c r="N77" i="7"/>
  <c r="M77" i="7"/>
  <c r="P76" i="7"/>
  <c r="O76" i="7"/>
  <c r="N76" i="7"/>
  <c r="M76" i="7"/>
  <c r="P75" i="7"/>
  <c r="O75" i="7"/>
  <c r="N75" i="7"/>
  <c r="M75" i="7"/>
  <c r="P74" i="7"/>
  <c r="O74" i="7"/>
  <c r="N74" i="7"/>
  <c r="M74" i="7"/>
  <c r="P73" i="7"/>
  <c r="O73" i="7"/>
  <c r="N73" i="7"/>
  <c r="M73" i="7"/>
  <c r="P72" i="7"/>
  <c r="O72" i="7"/>
  <c r="N72" i="7"/>
  <c r="M72" i="7"/>
  <c r="P71" i="7"/>
  <c r="O71" i="7"/>
  <c r="N71" i="7"/>
  <c r="M71" i="7"/>
  <c r="P70" i="7"/>
  <c r="O70" i="7"/>
  <c r="N70" i="7"/>
  <c r="M70" i="7"/>
  <c r="P69" i="7"/>
  <c r="O69" i="7"/>
  <c r="N69" i="7"/>
  <c r="M69" i="7"/>
  <c r="P68" i="7"/>
  <c r="O68" i="7"/>
  <c r="N68" i="7"/>
  <c r="M68" i="7"/>
  <c r="P67" i="7"/>
  <c r="O67" i="7"/>
  <c r="N67" i="7"/>
  <c r="M67" i="7"/>
  <c r="P66" i="7"/>
  <c r="O66" i="7"/>
  <c r="N66" i="7"/>
  <c r="M66" i="7"/>
  <c r="P65" i="7"/>
  <c r="O65" i="7"/>
  <c r="N65" i="7"/>
  <c r="M65" i="7"/>
  <c r="P64" i="7"/>
  <c r="O64" i="7"/>
  <c r="N64" i="7"/>
  <c r="M64" i="7"/>
  <c r="P63" i="7"/>
  <c r="O63" i="7"/>
  <c r="N63" i="7"/>
  <c r="M63" i="7"/>
  <c r="P62" i="7"/>
  <c r="O62" i="7"/>
  <c r="N62" i="7"/>
  <c r="M62" i="7"/>
  <c r="P61" i="7"/>
  <c r="O61" i="7"/>
  <c r="N61" i="7"/>
  <c r="P57" i="7"/>
  <c r="O57" i="7"/>
  <c r="N57" i="7"/>
  <c r="M57" i="7"/>
  <c r="P58" i="7"/>
  <c r="O58" i="7"/>
  <c r="N58" i="7"/>
  <c r="M58" i="7"/>
  <c r="P59" i="7"/>
  <c r="O59" i="7"/>
  <c r="N59" i="7"/>
  <c r="M59" i="7"/>
  <c r="P56" i="7"/>
  <c r="O56" i="7"/>
  <c r="N56" i="7"/>
  <c r="M56" i="7"/>
  <c r="P55" i="7"/>
  <c r="O55" i="7"/>
  <c r="N55" i="7"/>
  <c r="M55" i="7"/>
  <c r="P54" i="7"/>
  <c r="O54" i="7"/>
  <c r="N54" i="7"/>
  <c r="M54" i="7"/>
  <c r="P53" i="7"/>
  <c r="O53" i="7"/>
  <c r="N53" i="7"/>
  <c r="M53" i="7"/>
  <c r="P52" i="7"/>
  <c r="O52" i="7"/>
  <c r="N52" i="7"/>
  <c r="M52" i="7"/>
  <c r="P51" i="7"/>
  <c r="O51" i="7"/>
  <c r="N51" i="7"/>
  <c r="M51" i="7"/>
  <c r="Q51" i="7"/>
  <c r="R51" i="7"/>
  <c r="S51" i="7"/>
  <c r="Q52" i="7"/>
  <c r="R52" i="7"/>
  <c r="S52" i="7"/>
  <c r="Q53" i="7"/>
  <c r="R53" i="7"/>
  <c r="S53" i="7"/>
  <c r="Q54" i="7"/>
  <c r="R54" i="7"/>
  <c r="S54" i="7"/>
  <c r="Q55" i="7"/>
  <c r="R55" i="7"/>
  <c r="S55" i="7"/>
  <c r="Q56" i="7"/>
  <c r="R56" i="7"/>
  <c r="S56" i="7"/>
  <c r="Q59" i="7"/>
  <c r="R59" i="7"/>
  <c r="S59" i="7"/>
  <c r="Q58" i="7"/>
  <c r="R58" i="7"/>
  <c r="S58" i="7"/>
  <c r="Q57" i="7"/>
  <c r="R57" i="7"/>
  <c r="S57" i="7"/>
  <c r="Q61" i="7"/>
  <c r="R61" i="7"/>
  <c r="S61" i="7"/>
  <c r="Q62" i="7"/>
  <c r="R62" i="7"/>
  <c r="S62" i="7"/>
  <c r="Q63" i="7"/>
  <c r="R63" i="7"/>
  <c r="S63" i="7"/>
  <c r="Q64" i="7"/>
  <c r="R64" i="7"/>
  <c r="S64" i="7"/>
  <c r="Q65" i="7"/>
  <c r="R65" i="7"/>
  <c r="S65" i="7"/>
  <c r="Q66" i="7"/>
  <c r="R66" i="7"/>
  <c r="S66" i="7"/>
  <c r="Q67" i="7"/>
  <c r="R67" i="7"/>
  <c r="S67" i="7"/>
  <c r="Q68" i="7"/>
  <c r="R68" i="7"/>
  <c r="S68" i="7"/>
  <c r="Q69" i="7"/>
  <c r="R69" i="7"/>
  <c r="S69" i="7"/>
  <c r="Q70" i="7"/>
  <c r="R70" i="7"/>
  <c r="S70" i="7"/>
  <c r="Q71" i="7"/>
  <c r="R71" i="7"/>
  <c r="S71" i="7"/>
  <c r="Q72" i="7"/>
  <c r="R72" i="7"/>
  <c r="S72" i="7"/>
  <c r="Q73" i="7"/>
  <c r="R73" i="7"/>
  <c r="S73" i="7"/>
  <c r="Q74" i="7"/>
  <c r="R74" i="7"/>
  <c r="S74" i="7"/>
  <c r="Q75" i="7"/>
  <c r="R75" i="7"/>
  <c r="S75" i="7"/>
  <c r="Q76" i="7"/>
  <c r="R76" i="7"/>
  <c r="S76" i="7"/>
  <c r="Q77" i="7"/>
  <c r="R77" i="7"/>
  <c r="S77" i="7"/>
  <c r="Q78" i="7"/>
  <c r="R78" i="7"/>
  <c r="S78" i="7"/>
  <c r="Q79" i="7"/>
  <c r="R79" i="7"/>
  <c r="S79" i="7"/>
  <c r="Q80" i="7"/>
  <c r="R80" i="7"/>
  <c r="S80" i="7"/>
  <c r="Q81" i="7"/>
  <c r="R81" i="7"/>
  <c r="S81" i="7"/>
  <c r="Q82" i="7"/>
  <c r="R82" i="7"/>
  <c r="S82" i="7"/>
  <c r="Q83" i="7"/>
  <c r="R83" i="7"/>
  <c r="S83" i="7"/>
  <c r="Q84" i="7"/>
  <c r="R84" i="7"/>
  <c r="S84" i="7"/>
  <c r="Q85" i="7"/>
  <c r="R85" i="7"/>
  <c r="S85" i="7"/>
  <c r="Q86" i="7"/>
  <c r="R86" i="7"/>
  <c r="S86" i="7"/>
  <c r="Q87" i="7"/>
  <c r="R87" i="7"/>
  <c r="S87" i="7"/>
  <c r="Q88" i="7"/>
  <c r="R88" i="7"/>
  <c r="S88" i="7"/>
  <c r="Q89" i="7"/>
  <c r="R89" i="7"/>
  <c r="S89" i="7"/>
  <c r="Q90" i="7"/>
  <c r="R90" i="7"/>
  <c r="S90" i="7"/>
  <c r="Q91" i="7"/>
  <c r="R91" i="7"/>
  <c r="S91" i="7"/>
  <c r="Q92" i="7"/>
  <c r="R92" i="7"/>
  <c r="S92" i="7"/>
  <c r="Q93" i="7"/>
  <c r="R93" i="7"/>
  <c r="S93" i="7"/>
  <c r="Q94" i="7"/>
  <c r="R94" i="7"/>
  <c r="S94" i="7"/>
  <c r="Q95" i="7"/>
  <c r="R95" i="7"/>
  <c r="S95" i="7"/>
  <c r="W1" i="14"/>
  <c r="X4" i="14"/>
  <c r="T1" i="14"/>
  <c r="U5" i="14"/>
  <c r="AC1" i="14"/>
  <c r="AD5" i="14"/>
  <c r="Z1" i="14"/>
  <c r="AA5" i="14"/>
  <c r="Q1" i="14"/>
  <c r="R5" i="14"/>
  <c r="N1" i="14"/>
  <c r="O3" i="14"/>
  <c r="H1" i="14"/>
  <c r="G3" i="14"/>
  <c r="E1" i="14"/>
  <c r="D5" i="14"/>
  <c r="AE56" i="7"/>
  <c r="AR47" i="7"/>
  <c r="AE19" i="7"/>
  <c r="AF26" i="7"/>
  <c r="AF83" i="7"/>
  <c r="AF67" i="7"/>
  <c r="AF9" i="7"/>
  <c r="AF38" i="7"/>
  <c r="AF95" i="7"/>
  <c r="AF75" i="7"/>
  <c r="AF18" i="7"/>
  <c r="AF82" i="7"/>
  <c r="AF91" i="7"/>
  <c r="AF53" i="7"/>
  <c r="AF61" i="7"/>
  <c r="AF86" i="7"/>
  <c r="AF70" i="7"/>
  <c r="AF47" i="7"/>
  <c r="L8" i="3"/>
  <c r="L40" i="3"/>
  <c r="L6" i="3"/>
  <c r="L7" i="3"/>
  <c r="L41" i="3"/>
  <c r="K7" i="3"/>
  <c r="K41" i="3"/>
  <c r="K8" i="3"/>
  <c r="K43" i="3"/>
  <c r="K44" i="3"/>
  <c r="K6" i="3"/>
  <c r="J7" i="3"/>
  <c r="J41" i="3"/>
  <c r="J6" i="3"/>
  <c r="J8" i="3"/>
  <c r="J40" i="3"/>
  <c r="I8" i="3"/>
  <c r="I40" i="3"/>
  <c r="I6" i="3"/>
  <c r="I7" i="3"/>
  <c r="AE93" i="7"/>
  <c r="AF81" i="7"/>
  <c r="AF39" i="7"/>
  <c r="AF80" i="7"/>
  <c r="AF63" i="7"/>
  <c r="AE39" i="7"/>
  <c r="AF16" i="7"/>
  <c r="H8" i="3"/>
  <c r="H40" i="3"/>
  <c r="H10" i="3"/>
  <c r="G8" i="3"/>
  <c r="G10" i="3"/>
  <c r="D8" i="3"/>
  <c r="D10" i="3"/>
  <c r="F7" i="3"/>
  <c r="F8" i="3"/>
  <c r="E7" i="3"/>
  <c r="E41" i="3"/>
  <c r="E8" i="3"/>
  <c r="E40" i="3"/>
  <c r="C7" i="3"/>
  <c r="C41" i="3"/>
  <c r="C8" i="3"/>
  <c r="H6" i="3"/>
  <c r="H7" i="3"/>
  <c r="H41" i="3"/>
  <c r="G6" i="3"/>
  <c r="G7" i="3"/>
  <c r="G41" i="3"/>
  <c r="D6" i="3"/>
  <c r="D7" i="3"/>
  <c r="D41" i="3"/>
  <c r="F2" i="3"/>
  <c r="F43" i="3"/>
  <c r="F6" i="3"/>
  <c r="E2" i="3"/>
  <c r="E43" i="3"/>
  <c r="E44" i="3"/>
  <c r="E6" i="3"/>
  <c r="C2" i="3"/>
  <c r="C43" i="3"/>
  <c r="C44" i="3"/>
  <c r="C6" i="3"/>
  <c r="D5" i="3"/>
  <c r="D2" i="3"/>
  <c r="D43" i="3"/>
  <c r="D44" i="3"/>
  <c r="G5" i="3"/>
  <c r="G2" i="3"/>
  <c r="G43" i="3"/>
  <c r="G44" i="3"/>
  <c r="H5" i="3"/>
  <c r="H2" i="3"/>
  <c r="H43" i="3"/>
  <c r="H44" i="3"/>
  <c r="C12" i="3"/>
  <c r="C53" i="3"/>
  <c r="AK8" i="7"/>
  <c r="F5" i="3"/>
  <c r="E5" i="3"/>
  <c r="C5" i="3"/>
  <c r="AJ91" i="7"/>
  <c r="AJ75" i="7"/>
  <c r="AJ38" i="7"/>
  <c r="AK64" i="7"/>
  <c r="AL89" i="7"/>
  <c r="AL53" i="7"/>
  <c r="AK89" i="7"/>
  <c r="AK52" i="7"/>
  <c r="AK84" i="7"/>
  <c r="AL40" i="7"/>
  <c r="AK78" i="7"/>
  <c r="AK36" i="7"/>
  <c r="AL57" i="7"/>
  <c r="AK70" i="7"/>
  <c r="AL19" i="7"/>
  <c r="AL64" i="7"/>
  <c r="AK16" i="7"/>
  <c r="AL88" i="7"/>
  <c r="AK71" i="7"/>
  <c r="AL63" i="7"/>
  <c r="AK48" i="7"/>
  <c r="AL26" i="7"/>
  <c r="AL10" i="7"/>
  <c r="AL73" i="7"/>
  <c r="AL27" i="7"/>
  <c r="AL11" i="7"/>
  <c r="AK88" i="7"/>
  <c r="AL70" i="7"/>
  <c r="AK63" i="7"/>
  <c r="AL46" i="7"/>
  <c r="AL21" i="7"/>
  <c r="AK10" i="7"/>
  <c r="AK82" i="7"/>
  <c r="AL69" i="7"/>
  <c r="AK59" i="7"/>
  <c r="AL39" i="7"/>
  <c r="AL18" i="7"/>
  <c r="AK6" i="7"/>
  <c r="AL3" i="7"/>
  <c r="AL80" i="7"/>
  <c r="AL68" i="7"/>
  <c r="AL54" i="7"/>
  <c r="AK38" i="7"/>
  <c r="AK18" i="7"/>
  <c r="AL5" i="7"/>
  <c r="AL95" i="7"/>
  <c r="AL78" i="7"/>
  <c r="AK67" i="7"/>
  <c r="AK54" i="7"/>
  <c r="AL36" i="7"/>
  <c r="AL16" i="7"/>
  <c r="AJ58" i="7"/>
  <c r="AJ14" i="7"/>
  <c r="AJ88" i="7"/>
  <c r="AJ72" i="7"/>
  <c r="AJ55" i="7"/>
  <c r="AJ28" i="7"/>
  <c r="AJ11" i="7"/>
  <c r="AE65" i="7"/>
  <c r="AR36" i="7"/>
  <c r="AJ87" i="7"/>
  <c r="AJ71" i="7"/>
  <c r="AJ54" i="7"/>
  <c r="AJ27" i="7"/>
  <c r="AJ10" i="7"/>
  <c r="AE73" i="7"/>
  <c r="AE52" i="7"/>
  <c r="AE28" i="7"/>
  <c r="AR28" i="7"/>
  <c r="AE47" i="7"/>
  <c r="AR85" i="7"/>
  <c r="AR15" i="7"/>
  <c r="AJ95" i="7"/>
  <c r="AJ79" i="7"/>
  <c r="AJ63" i="7"/>
  <c r="AJ42" i="7"/>
  <c r="AJ18" i="7"/>
  <c r="AK80" i="7"/>
  <c r="AK58" i="7"/>
  <c r="AK46" i="7"/>
  <c r="AK26" i="7"/>
  <c r="AF77" i="7"/>
  <c r="AE69" i="7"/>
  <c r="AF58" i="7"/>
  <c r="AF23" i="7"/>
  <c r="AE15" i="7"/>
  <c r="AR61" i="7"/>
  <c r="AR5" i="7"/>
  <c r="AJ84" i="7"/>
  <c r="AJ68" i="7"/>
  <c r="AJ51" i="7"/>
  <c r="AJ23" i="7"/>
  <c r="AJ7" i="7"/>
  <c r="AE89" i="7"/>
  <c r="AE81" i="7"/>
  <c r="AE7" i="7"/>
  <c r="AR17" i="7"/>
  <c r="AJ83" i="7"/>
  <c r="AJ67" i="7"/>
  <c r="AJ49" i="7"/>
  <c r="AJ22" i="7"/>
  <c r="AJ6" i="7"/>
  <c r="AJ92" i="7"/>
  <c r="AJ76" i="7"/>
  <c r="AJ57" i="7"/>
  <c r="AJ39" i="7"/>
  <c r="AJ15" i="7"/>
  <c r="AE77" i="7"/>
  <c r="AE23" i="7"/>
  <c r="AE11" i="7"/>
  <c r="AR56" i="7"/>
  <c r="AR3" i="7"/>
  <c r="AJ3" i="7"/>
  <c r="AJ80" i="7"/>
  <c r="AJ64" i="7"/>
  <c r="AJ46" i="7"/>
  <c r="AK57" i="7"/>
  <c r="AK13" i="7"/>
  <c r="AE85" i="7"/>
  <c r="AG77" i="7"/>
  <c r="AG69" i="7"/>
  <c r="AE61" i="7"/>
  <c r="AF41" i="7"/>
  <c r="AF15" i="7"/>
  <c r="AR81" i="7"/>
  <c r="AR11" i="7"/>
  <c r="G5" i="14"/>
  <c r="G6" i="14"/>
  <c r="AR89" i="7"/>
  <c r="AR39" i="7"/>
  <c r="AR7" i="7"/>
  <c r="AR77" i="7"/>
  <c r="AR26" i="7"/>
  <c r="AR73" i="7"/>
  <c r="AR23" i="7"/>
  <c r="AR69" i="7"/>
  <c r="AR21" i="7"/>
  <c r="AR65" i="7"/>
  <c r="AR19" i="7"/>
  <c r="AR52" i="7"/>
  <c r="AR13" i="7"/>
  <c r="AR93" i="7"/>
  <c r="AR41" i="7"/>
  <c r="AR53" i="7"/>
  <c r="AR2" i="6"/>
  <c r="AR7" i="6"/>
  <c r="AQ3" i="7"/>
  <c r="AQ2" i="6"/>
  <c r="AG14" i="7"/>
  <c r="AG2" i="6"/>
  <c r="AP38" i="7"/>
  <c r="AP2" i="6"/>
  <c r="AP7" i="6"/>
  <c r="AF45" i="7"/>
  <c r="AF2" i="6"/>
  <c r="AE8" i="7"/>
  <c r="AE2" i="6"/>
  <c r="Y89" i="7"/>
  <c r="Y48" i="7"/>
  <c r="Y88" i="7"/>
  <c r="Y47" i="7"/>
  <c r="Y87" i="7"/>
  <c r="Y42" i="7"/>
  <c r="Y80" i="7"/>
  <c r="Y41" i="7"/>
  <c r="Y77" i="7"/>
  <c r="Y26" i="7"/>
  <c r="Y72" i="7"/>
  <c r="Y24" i="7"/>
  <c r="O7" i="6"/>
  <c r="O8" i="6"/>
  <c r="O9" i="6"/>
  <c r="O10" i="6"/>
  <c r="Y71" i="7"/>
  <c r="AN11" i="7"/>
  <c r="AN2" i="6"/>
  <c r="AN7" i="6"/>
  <c r="N7" i="6"/>
  <c r="N8" i="6"/>
  <c r="N9" i="6"/>
  <c r="N10" i="6"/>
  <c r="Y43" i="7"/>
  <c r="Y2" i="6"/>
  <c r="Y66" i="7"/>
  <c r="Y18" i="7"/>
  <c r="AM10" i="7"/>
  <c r="AM2" i="6"/>
  <c r="Y65" i="7"/>
  <c r="Y17" i="7"/>
  <c r="Y46" i="7"/>
  <c r="AC9" i="7"/>
  <c r="AC2" i="6"/>
  <c r="AL7" i="7"/>
  <c r="AL2" i="6"/>
  <c r="AL7" i="6"/>
  <c r="Y61" i="7"/>
  <c r="Y12" i="7"/>
  <c r="AB27" i="7"/>
  <c r="AB2" i="6"/>
  <c r="AK11" i="7"/>
  <c r="AK2" i="6"/>
  <c r="Y58" i="7"/>
  <c r="Y5" i="7"/>
  <c r="Y44" i="7"/>
  <c r="AA45" i="7"/>
  <c r="AA2" i="6"/>
  <c r="AJ4" i="7"/>
  <c r="AJ2" i="6"/>
  <c r="Y92" i="7"/>
  <c r="Y52" i="7"/>
  <c r="Y4" i="7"/>
  <c r="Z44" i="7"/>
  <c r="Z2" i="6"/>
  <c r="AI57" i="7"/>
  <c r="AI63" i="7"/>
  <c r="AI11" i="7"/>
  <c r="AI15" i="7"/>
  <c r="AI95" i="7"/>
  <c r="AI7" i="7"/>
  <c r="AI88" i="7"/>
  <c r="AI51" i="7"/>
  <c r="AI81" i="7"/>
  <c r="AI46" i="7"/>
  <c r="AI55" i="7"/>
  <c r="AI80" i="7"/>
  <c r="AI42" i="7"/>
  <c r="AI87" i="7"/>
  <c r="AI47" i="7"/>
  <c r="AI79" i="7"/>
  <c r="AI28" i="7"/>
  <c r="AI76" i="7"/>
  <c r="AI27" i="7"/>
  <c r="AI71" i="7"/>
  <c r="AI20" i="7"/>
  <c r="AI68" i="7"/>
  <c r="AI19" i="7"/>
  <c r="AI65" i="7"/>
  <c r="AI5" i="7"/>
  <c r="AI2" i="6"/>
  <c r="X5" i="7"/>
  <c r="X2" i="6"/>
  <c r="AD43" i="7"/>
  <c r="AD2" i="6"/>
  <c r="AO6" i="7"/>
  <c r="AO2" i="6"/>
  <c r="Z92" i="7"/>
  <c r="X20" i="7"/>
  <c r="Z57" i="7"/>
  <c r="Y40" i="7"/>
  <c r="AL75" i="7"/>
  <c r="AM47" i="7"/>
  <c r="AL9" i="7"/>
  <c r="AG90" i="7"/>
  <c r="Y79" i="7"/>
  <c r="Y11" i="7"/>
  <c r="Y93" i="7"/>
  <c r="Y78" i="7"/>
  <c r="Y57" i="7"/>
  <c r="Y27" i="7"/>
  <c r="Y8" i="7"/>
  <c r="AL86" i="7"/>
  <c r="AK75" i="7"/>
  <c r="AK65" i="7"/>
  <c r="AL59" i="7"/>
  <c r="AL47" i="7"/>
  <c r="AK34" i="7"/>
  <c r="AK17" i="7"/>
  <c r="AK9" i="7"/>
  <c r="AI84" i="7"/>
  <c r="AI64" i="7"/>
  <c r="AI39" i="7"/>
  <c r="AI10" i="7"/>
  <c r="AF72" i="7"/>
  <c r="AF64" i="7"/>
  <c r="AF54" i="7"/>
  <c r="AF21" i="7"/>
  <c r="AF11" i="7"/>
  <c r="Y84" i="7"/>
  <c r="Y70" i="7"/>
  <c r="Y59" i="7"/>
  <c r="Y34" i="7"/>
  <c r="Y16" i="7"/>
  <c r="AL94" i="7"/>
  <c r="AL83" i="7"/>
  <c r="AL67" i="7"/>
  <c r="AL48" i="7"/>
  <c r="AL38" i="7"/>
  <c r="AL24" i="7"/>
  <c r="AB3" i="14"/>
  <c r="Y3" i="7"/>
  <c r="Y81" i="7"/>
  <c r="Y69" i="7"/>
  <c r="Y55" i="7"/>
  <c r="Y28" i="7"/>
  <c r="Y13" i="7"/>
  <c r="AL90" i="7"/>
  <c r="AL82" i="7"/>
  <c r="AL74" i="7"/>
  <c r="AL22" i="7"/>
  <c r="AL13" i="7"/>
  <c r="AL6" i="7"/>
  <c r="AG80" i="7"/>
  <c r="Y86" i="7"/>
  <c r="Y64" i="7"/>
  <c r="Y39" i="7"/>
  <c r="AL85" i="7"/>
  <c r="AL72" i="7"/>
  <c r="AO95" i="7"/>
  <c r="X4" i="7"/>
  <c r="AP90" i="7"/>
  <c r="Y95" i="7"/>
  <c r="Y74" i="7"/>
  <c r="Y54" i="7"/>
  <c r="Y20" i="7"/>
  <c r="Y10" i="7"/>
  <c r="AL93" i="7"/>
  <c r="AL79" i="7"/>
  <c r="AM52" i="7"/>
  <c r="AL20" i="7"/>
  <c r="AL15" i="7"/>
  <c r="AG51" i="7"/>
  <c r="Y94" i="7"/>
  <c r="Y85" i="7"/>
  <c r="Y73" i="7"/>
  <c r="AC61" i="7"/>
  <c r="Y53" i="7"/>
  <c r="Y36" i="7"/>
  <c r="Y19" i="7"/>
  <c r="Y9" i="7"/>
  <c r="AL91" i="7"/>
  <c r="AL84" i="7"/>
  <c r="AK79" i="7"/>
  <c r="AK72" i="7"/>
  <c r="AL65" i="7"/>
  <c r="AL58" i="7"/>
  <c r="AL52" i="7"/>
  <c r="AK41" i="7"/>
  <c r="AL28" i="7"/>
  <c r="AK20" i="7"/>
  <c r="AL14" i="7"/>
  <c r="AL8" i="7"/>
  <c r="AI92" i="7"/>
  <c r="AI72" i="7"/>
  <c r="AI54" i="7"/>
  <c r="AI23" i="7"/>
  <c r="AI4" i="7"/>
  <c r="AG88" i="7"/>
  <c r="AF73" i="7"/>
  <c r="AG66" i="7"/>
  <c r="AG58" i="7"/>
  <c r="AF48" i="7"/>
  <c r="AG28" i="7"/>
  <c r="K17" i="3"/>
  <c r="AD64" i="7"/>
  <c r="L2" i="3"/>
  <c r="AB64" i="7"/>
  <c r="AC52" i="7"/>
  <c r="AO73" i="7"/>
  <c r="AQ27" i="7"/>
  <c r="AB52" i="7"/>
  <c r="AP53" i="7"/>
  <c r="AD76" i="7"/>
  <c r="Z63" i="7"/>
  <c r="Y91" i="7"/>
  <c r="Y83" i="7"/>
  <c r="Y76" i="7"/>
  <c r="Y68" i="7"/>
  <c r="Y63" i="7"/>
  <c r="AA56" i="7"/>
  <c r="Y51" i="7"/>
  <c r="AD38" i="7"/>
  <c r="Y23" i="7"/>
  <c r="Y15" i="7"/>
  <c r="Y7" i="7"/>
  <c r="AL92" i="7"/>
  <c r="AL87" i="7"/>
  <c r="AL77" i="7"/>
  <c r="AL62" i="7"/>
  <c r="AL56" i="7"/>
  <c r="AL51" i="7"/>
  <c r="AL42" i="7"/>
  <c r="AL23" i="7"/>
  <c r="AG94" i="7"/>
  <c r="AG87" i="7"/>
  <c r="AG55" i="7"/>
  <c r="AG20" i="7"/>
  <c r="AG6" i="7"/>
  <c r="Y90" i="7"/>
  <c r="Y82" i="7"/>
  <c r="Y75" i="7"/>
  <c r="Y67" i="7"/>
  <c r="Y62" i="7"/>
  <c r="Y56" i="7"/>
  <c r="Y49" i="7"/>
  <c r="Y38" i="7"/>
  <c r="Y22" i="7"/>
  <c r="Y14" i="7"/>
  <c r="Y6" i="7"/>
  <c r="AK92" i="7"/>
  <c r="AK87" i="7"/>
  <c r="AL81" i="7"/>
  <c r="AL76" i="7"/>
  <c r="AL71" i="7"/>
  <c r="AL66" i="7"/>
  <c r="AL61" i="7"/>
  <c r="AL55" i="7"/>
  <c r="AL49" i="7"/>
  <c r="AL41" i="7"/>
  <c r="AL34" i="7"/>
  <c r="AK23" i="7"/>
  <c r="AL17" i="7"/>
  <c r="AL12" i="7"/>
  <c r="AI89" i="7"/>
  <c r="AI73" i="7"/>
  <c r="AI56" i="7"/>
  <c r="AI34" i="7"/>
  <c r="AI12" i="7"/>
  <c r="AF93" i="7"/>
  <c r="AF87" i="7"/>
  <c r="AG73" i="7"/>
  <c r="AF68" i="7"/>
  <c r="AG62" i="7"/>
  <c r="AG54" i="7"/>
  <c r="AG42" i="7"/>
  <c r="AF27" i="7"/>
  <c r="AF20" i="7"/>
  <c r="AG13" i="7"/>
  <c r="AF6" i="7"/>
  <c r="AP73" i="7"/>
  <c r="V3" i="14"/>
  <c r="AD81" i="7"/>
  <c r="AD69" i="7"/>
  <c r="AP86" i="7"/>
  <c r="AD90" i="7"/>
  <c r="AD63" i="7"/>
  <c r="AC22" i="7"/>
  <c r="AC95" i="7"/>
  <c r="AD79" i="7"/>
  <c r="AB54" i="7"/>
  <c r="AB11" i="7"/>
  <c r="AO15" i="7"/>
  <c r="AC66" i="7"/>
  <c r="AC49" i="7"/>
  <c r="AD5" i="7"/>
  <c r="X82" i="7"/>
  <c r="AQ95" i="7"/>
  <c r="AD42" i="7"/>
  <c r="AC86" i="7"/>
  <c r="AC75" i="7"/>
  <c r="AC42" i="7"/>
  <c r="AD7" i="7"/>
  <c r="AQ68" i="7"/>
  <c r="AQ10" i="7"/>
  <c r="AC11" i="7"/>
  <c r="AC41" i="7"/>
  <c r="AQ21" i="7"/>
  <c r="Z89" i="7"/>
  <c r="AB83" i="7"/>
  <c r="AC62" i="7"/>
  <c r="AD59" i="7"/>
  <c r="AC27" i="7"/>
  <c r="AD20" i="7"/>
  <c r="AD10" i="7"/>
  <c r="AO91" i="7"/>
  <c r="AM49" i="7"/>
  <c r="AM42" i="7"/>
  <c r="X66" i="7"/>
  <c r="AQ77" i="7"/>
  <c r="AQ59" i="7"/>
  <c r="AQ5" i="7"/>
  <c r="AD51" i="7"/>
  <c r="AD17" i="7"/>
  <c r="AC90" i="7"/>
  <c r="AA28" i="7"/>
  <c r="AQ63" i="7"/>
  <c r="R3" i="14"/>
  <c r="AB62" i="7"/>
  <c r="AC59" i="7"/>
  <c r="AD52" i="7"/>
  <c r="AC20" i="7"/>
  <c r="Z14" i="7"/>
  <c r="X48" i="7"/>
  <c r="AQ90" i="7"/>
  <c r="AP59" i="7"/>
  <c r="AD93" i="7"/>
  <c r="AD72" i="7"/>
  <c r="AD39" i="7"/>
  <c r="Z17" i="7"/>
  <c r="AD8" i="7"/>
  <c r="AM66" i="7"/>
  <c r="X65" i="7"/>
  <c r="AQ81" i="7"/>
  <c r="AQ72" i="7"/>
  <c r="AQ62" i="7"/>
  <c r="AQ39" i="7"/>
  <c r="AQ20" i="7"/>
  <c r="AQ15" i="7"/>
  <c r="AQ4" i="7"/>
  <c r="AD80" i="7"/>
  <c r="AC77" i="7"/>
  <c r="AD74" i="7"/>
  <c r="AD68" i="7"/>
  <c r="AD65" i="7"/>
  <c r="AD57" i="7"/>
  <c r="AC54" i="7"/>
  <c r="AD48" i="7"/>
  <c r="AC39" i="7"/>
  <c r="AD26" i="7"/>
  <c r="AD13" i="7"/>
  <c r="Z11" i="7"/>
  <c r="Z8" i="7"/>
  <c r="AD4" i="7"/>
  <c r="AM83" i="7"/>
  <c r="AM79" i="7"/>
  <c r="AM62" i="7"/>
  <c r="X90" i="7"/>
  <c r="X59" i="7"/>
  <c r="X12" i="7"/>
  <c r="AP94" i="7"/>
  <c r="AQ85" i="7"/>
  <c r="AQ80" i="7"/>
  <c r="AP76" i="7"/>
  <c r="AP72" i="7"/>
  <c r="AP67" i="7"/>
  <c r="AP62" i="7"/>
  <c r="AQ52" i="7"/>
  <c r="AQ46" i="7"/>
  <c r="AQ38" i="7"/>
  <c r="AQ26" i="7"/>
  <c r="AQ14" i="7"/>
  <c r="AQ9" i="7"/>
  <c r="AD3" i="7"/>
  <c r="AG43" i="7"/>
  <c r="AD87" i="7"/>
  <c r="AD84" i="7"/>
  <c r="AD77" i="7"/>
  <c r="AD54" i="7"/>
  <c r="AD34" i="7"/>
  <c r="AD23" i="7"/>
  <c r="AM21" i="7"/>
  <c r="AM17" i="7"/>
  <c r="AM8" i="7"/>
  <c r="AM4" i="7"/>
  <c r="X19" i="7"/>
  <c r="AQ94" i="7"/>
  <c r="AQ76" i="7"/>
  <c r="AQ67" i="7"/>
  <c r="AQ47" i="7"/>
  <c r="D4" i="3"/>
  <c r="AD95" i="7"/>
  <c r="AD92" i="7"/>
  <c r="AD89" i="7"/>
  <c r="AD86" i="7"/>
  <c r="AD83" i="7"/>
  <c r="AC74" i="7"/>
  <c r="AD71" i="7"/>
  <c r="AC68" i="7"/>
  <c r="AD62" i="7"/>
  <c r="AC57" i="7"/>
  <c r="AD56" i="7"/>
  <c r="AC48" i="7"/>
  <c r="AD41" i="7"/>
  <c r="AD28" i="7"/>
  <c r="AC26" i="7"/>
  <c r="AD22" i="7"/>
  <c r="AD19" i="7"/>
  <c r="AD16" i="7"/>
  <c r="AC13" i="7"/>
  <c r="AM3" i="7"/>
  <c r="X89" i="7"/>
  <c r="X56" i="7"/>
  <c r="X11" i="7"/>
  <c r="AQ89" i="7"/>
  <c r="AP85" i="7"/>
  <c r="AP80" i="7"/>
  <c r="AQ75" i="7"/>
  <c r="AQ71" i="7"/>
  <c r="AQ66" i="7"/>
  <c r="AQ56" i="7"/>
  <c r="AP52" i="7"/>
  <c r="AP46" i="7"/>
  <c r="AQ24" i="7"/>
  <c r="AQ19" i="7"/>
  <c r="AQ8" i="7"/>
  <c r="AF43" i="7"/>
  <c r="I5" i="3"/>
  <c r="I4" i="3"/>
  <c r="I33" i="3"/>
  <c r="Z95" i="7"/>
  <c r="Z86" i="7"/>
  <c r="Z79" i="7"/>
  <c r="Z76" i="7"/>
  <c r="AD73" i="7"/>
  <c r="AD70" i="7"/>
  <c r="AD67" i="7"/>
  <c r="AC64" i="7"/>
  <c r="Z56" i="7"/>
  <c r="AD53" i="7"/>
  <c r="AC51" i="7"/>
  <c r="AD47" i="7"/>
  <c r="Z41" i="7"/>
  <c r="Z38" i="7"/>
  <c r="Z28" i="7"/>
  <c r="AD24" i="7"/>
  <c r="AD18" i="7"/>
  <c r="AD15" i="7"/>
  <c r="AD12" i="7"/>
  <c r="AM68" i="7"/>
  <c r="AM64" i="7"/>
  <c r="AM23" i="7"/>
  <c r="AM19" i="7"/>
  <c r="AM6" i="7"/>
  <c r="X81" i="7"/>
  <c r="X47" i="7"/>
  <c r="AQ92" i="7"/>
  <c r="AQ87" i="7"/>
  <c r="AQ83" i="7"/>
  <c r="AP79" i="7"/>
  <c r="AP74" i="7"/>
  <c r="AQ65" i="7"/>
  <c r="AQ57" i="7"/>
  <c r="AQ54" i="7"/>
  <c r="AQ49" i="7"/>
  <c r="AQ34" i="7"/>
  <c r="AQ23" i="7"/>
  <c r="AQ12" i="7"/>
  <c r="AQ7" i="7"/>
  <c r="Z46" i="7"/>
  <c r="G4" i="3"/>
  <c r="G33" i="3"/>
  <c r="AQ13" i="7"/>
  <c r="S3" i="14"/>
  <c r="AD88" i="7"/>
  <c r="AD82" i="7"/>
  <c r="AC73" i="7"/>
  <c r="Z70" i="7"/>
  <c r="Z53" i="7"/>
  <c r="AC24" i="7"/>
  <c r="AD21" i="7"/>
  <c r="AC18" i="7"/>
  <c r="AD9" i="7"/>
  <c r="AD6" i="7"/>
  <c r="AM85" i="7"/>
  <c r="AM81" i="7"/>
  <c r="X74" i="7"/>
  <c r="X34" i="7"/>
  <c r="AP92" i="7"/>
  <c r="AP87" i="7"/>
  <c r="AP83" i="7"/>
  <c r="AQ78" i="7"/>
  <c r="AQ69" i="7"/>
  <c r="AP65" i="7"/>
  <c r="AP57" i="7"/>
  <c r="AP54" i="7"/>
  <c r="AP49" i="7"/>
  <c r="AQ41" i="7"/>
  <c r="AQ22" i="7"/>
  <c r="AQ17" i="7"/>
  <c r="AQ6" i="7"/>
  <c r="F9" i="3"/>
  <c r="F35" i="3"/>
  <c r="F4" i="3"/>
  <c r="F33" i="3"/>
  <c r="AQ93" i="7"/>
  <c r="AQ88" i="7"/>
  <c r="AQ84" i="7"/>
  <c r="AQ79" i="7"/>
  <c r="AQ74" i="7"/>
  <c r="AQ70" i="7"/>
  <c r="AQ61" i="7"/>
  <c r="AQ55" i="7"/>
  <c r="AQ51" i="7"/>
  <c r="AQ42" i="7"/>
  <c r="AQ36" i="7"/>
  <c r="AQ18" i="7"/>
  <c r="H4" i="3"/>
  <c r="H33" i="3"/>
  <c r="A5" i="14"/>
  <c r="C5" i="14"/>
  <c r="AD91" i="7"/>
  <c r="AD58" i="7"/>
  <c r="AC47" i="7"/>
  <c r="F5" i="14"/>
  <c r="E4" i="14"/>
  <c r="V5" i="14"/>
  <c r="AD94" i="7"/>
  <c r="AC88" i="7"/>
  <c r="AD85" i="7"/>
  <c r="AD78" i="7"/>
  <c r="AD75" i="7"/>
  <c r="Z73" i="7"/>
  <c r="AD66" i="7"/>
  <c r="AD61" i="7"/>
  <c r="AD55" i="7"/>
  <c r="AD49" i="7"/>
  <c r="AD40" i="7"/>
  <c r="AD36" i="7"/>
  <c r="AD27" i="7"/>
  <c r="Z24" i="7"/>
  <c r="AD14" i="7"/>
  <c r="AD11" i="7"/>
  <c r="AM94" i="7"/>
  <c r="X73" i="7"/>
  <c r="X28" i="7"/>
  <c r="AQ91" i="7"/>
  <c r="AQ86" i="7"/>
  <c r="AQ82" i="7"/>
  <c r="AQ73" i="7"/>
  <c r="AP69" i="7"/>
  <c r="AQ64" i="7"/>
  <c r="AQ58" i="7"/>
  <c r="AQ53" i="7"/>
  <c r="AQ48" i="7"/>
  <c r="AQ40" i="7"/>
  <c r="AQ28" i="7"/>
  <c r="AQ16" i="7"/>
  <c r="AQ11" i="7"/>
  <c r="Y45" i="7"/>
  <c r="E9" i="3"/>
  <c r="E35" i="3"/>
  <c r="E36" i="3"/>
  <c r="E4" i="3"/>
  <c r="E33" i="3"/>
  <c r="L16" i="3"/>
  <c r="L69" i="3"/>
  <c r="L19" i="3"/>
  <c r="L17" i="3"/>
  <c r="L10" i="3"/>
  <c r="L9" i="3"/>
  <c r="L54" i="3"/>
  <c r="L14" i="3"/>
  <c r="K16" i="3"/>
  <c r="K69" i="3"/>
  <c r="K10" i="3"/>
  <c r="K66" i="3"/>
  <c r="D9" i="3"/>
  <c r="D35" i="3"/>
  <c r="D36" i="3"/>
  <c r="I9" i="3"/>
  <c r="I35" i="3"/>
  <c r="H14" i="3"/>
  <c r="H9" i="3"/>
  <c r="H35" i="3"/>
  <c r="G9" i="3"/>
  <c r="G35" i="3"/>
  <c r="C9" i="3"/>
  <c r="C54" i="3"/>
  <c r="AA11" i="7"/>
  <c r="AN4" i="7"/>
  <c r="AD44" i="7"/>
  <c r="D3" i="14"/>
  <c r="D6" i="14"/>
  <c r="AD46" i="7"/>
  <c r="F4" i="14"/>
  <c r="AD45" i="7"/>
  <c r="X3" i="14"/>
  <c r="X43" i="7"/>
  <c r="AP39" i="7"/>
  <c r="AA3" i="14"/>
  <c r="AG44" i="7"/>
  <c r="L3" i="14"/>
  <c r="L5" i="14"/>
  <c r="J3" i="14"/>
  <c r="J9" i="3"/>
  <c r="J54" i="3"/>
  <c r="K21" i="3"/>
  <c r="J2" i="3"/>
  <c r="J19" i="3"/>
  <c r="J16" i="3"/>
  <c r="J69" i="3"/>
  <c r="AB66" i="7"/>
  <c r="L4" i="14"/>
  <c r="AB94" i="7"/>
  <c r="AB89" i="7"/>
  <c r="AB78" i="7"/>
  <c r="AB69" i="7"/>
  <c r="AB47" i="7"/>
  <c r="AO81" i="7"/>
  <c r="AO74" i="7"/>
  <c r="AO56" i="7"/>
  <c r="C5" i="15"/>
  <c r="A5" i="15"/>
  <c r="B5" i="15"/>
  <c r="AB91" i="7"/>
  <c r="AB57" i="7"/>
  <c r="AB49" i="7"/>
  <c r="AB6" i="7"/>
  <c r="AO84" i="7"/>
  <c r="AO57" i="7"/>
  <c r="AO22" i="7"/>
  <c r="AO11" i="7"/>
  <c r="AO5" i="7"/>
  <c r="AC46" i="7"/>
  <c r="AC4" i="7"/>
  <c r="AC6" i="7"/>
  <c r="AC15" i="7"/>
  <c r="AC34" i="7"/>
  <c r="AC70" i="7"/>
  <c r="AC72" i="7"/>
  <c r="AC79" i="7"/>
  <c r="AC81" i="7"/>
  <c r="AC83" i="7"/>
  <c r="AC85" i="7"/>
  <c r="AC92" i="7"/>
  <c r="AC94" i="7"/>
  <c r="AC8" i="7"/>
  <c r="AC10" i="7"/>
  <c r="AC17" i="7"/>
  <c r="AC19" i="7"/>
  <c r="AC21" i="7"/>
  <c r="AC23" i="7"/>
  <c r="AC38" i="7"/>
  <c r="AC40" i="7"/>
  <c r="AC56" i="7"/>
  <c r="AC58" i="7"/>
  <c r="AC87" i="7"/>
  <c r="AC45" i="7"/>
  <c r="AC12" i="7"/>
  <c r="AC53" i="7"/>
  <c r="AC55" i="7"/>
  <c r="AC63" i="7"/>
  <c r="AC65" i="7"/>
  <c r="AC67" i="7"/>
  <c r="AC69" i="7"/>
  <c r="AC76" i="7"/>
  <c r="AC78" i="7"/>
  <c r="AC89" i="7"/>
  <c r="AC91" i="7"/>
  <c r="AC43" i="7"/>
  <c r="AC44" i="7"/>
  <c r="AC3" i="7"/>
  <c r="AC5" i="7"/>
  <c r="AC7" i="7"/>
  <c r="AC14" i="7"/>
  <c r="AC16" i="7"/>
  <c r="AC28" i="7"/>
  <c r="AC36" i="7"/>
  <c r="AC71" i="7"/>
  <c r="AC80" i="7"/>
  <c r="AC82" i="7"/>
  <c r="AC84" i="7"/>
  <c r="AC93" i="7"/>
  <c r="AP8" i="7"/>
  <c r="AP5" i="7"/>
  <c r="AP16" i="7"/>
  <c r="AP24" i="7"/>
  <c r="AP40" i="7"/>
  <c r="AP51" i="7"/>
  <c r="AP58" i="7"/>
  <c r="AP66" i="7"/>
  <c r="AP77" i="7"/>
  <c r="AP84" i="7"/>
  <c r="AP91" i="7"/>
  <c r="AP7" i="7"/>
  <c r="AP17" i="7"/>
  <c r="AP26" i="7"/>
  <c r="AP41" i="7"/>
  <c r="AP47" i="7"/>
  <c r="AP55" i="7"/>
  <c r="AP63" i="7"/>
  <c r="AP70" i="7"/>
  <c r="AP81" i="7"/>
  <c r="AP88" i="7"/>
  <c r="AP95" i="7"/>
  <c r="AP9" i="7"/>
  <c r="AP18" i="7"/>
  <c r="AP27" i="7"/>
  <c r="AP42" i="7"/>
  <c r="AP10" i="7"/>
  <c r="AP19" i="7"/>
  <c r="AP28" i="7"/>
  <c r="AP56" i="7"/>
  <c r="AP64" i="7"/>
  <c r="AP71" i="7"/>
  <c r="AP78" i="7"/>
  <c r="AP89" i="7"/>
  <c r="AP13" i="7"/>
  <c r="AP21" i="7"/>
  <c r="AP36" i="7"/>
  <c r="AP11" i="7"/>
  <c r="AP20" i="7"/>
  <c r="AP34" i="7"/>
  <c r="AP48" i="7"/>
  <c r="AP61" i="7"/>
  <c r="AP68" i="7"/>
  <c r="AP75" i="7"/>
  <c r="AP82" i="7"/>
  <c r="AP93" i="7"/>
  <c r="AB73" i="7"/>
  <c r="AB13" i="7"/>
  <c r="AO77" i="7"/>
  <c r="AO69" i="7"/>
  <c r="AO51" i="7"/>
  <c r="AO24" i="7"/>
  <c r="AO10" i="7"/>
  <c r="AB79" i="7"/>
  <c r="AB75" i="7"/>
  <c r="AB70" i="7"/>
  <c r="AB68" i="7"/>
  <c r="AO62" i="7"/>
  <c r="AO46" i="7"/>
  <c r="AB92" i="7"/>
  <c r="AB90" i="7"/>
  <c r="AB85" i="7"/>
  <c r="AB63" i="7"/>
  <c r="AB53" i="7"/>
  <c r="AB34" i="7"/>
  <c r="AO86" i="7"/>
  <c r="AO79" i="7"/>
  <c r="AO53" i="7"/>
  <c r="AO39" i="7"/>
  <c r="AO23" i="7"/>
  <c r="AO20" i="7"/>
  <c r="AP23" i="7"/>
  <c r="AB43" i="7"/>
  <c r="AB8" i="7"/>
  <c r="AB10" i="7"/>
  <c r="AB17" i="7"/>
  <c r="AB19" i="7"/>
  <c r="AB21" i="7"/>
  <c r="AB23" i="7"/>
  <c r="AB38" i="7"/>
  <c r="AB40" i="7"/>
  <c r="AB56" i="7"/>
  <c r="AB58" i="7"/>
  <c r="AB87" i="7"/>
  <c r="AB26" i="7"/>
  <c r="AB42" i="7"/>
  <c r="AB48" i="7"/>
  <c r="AB51" i="7"/>
  <c r="AB61" i="7"/>
  <c r="AB74" i="7"/>
  <c r="AB45" i="7"/>
  <c r="AB44" i="7"/>
  <c r="AB3" i="7"/>
  <c r="AB5" i="7"/>
  <c r="AB7" i="7"/>
  <c r="AB14" i="7"/>
  <c r="AB16" i="7"/>
  <c r="AB28" i="7"/>
  <c r="AB36" i="7"/>
  <c r="AB71" i="7"/>
  <c r="AB80" i="7"/>
  <c r="AB82" i="7"/>
  <c r="AB84" i="7"/>
  <c r="AB93" i="7"/>
  <c r="AB9" i="7"/>
  <c r="AB18" i="7"/>
  <c r="AB20" i="7"/>
  <c r="AB22" i="7"/>
  <c r="AB39" i="7"/>
  <c r="AB59" i="7"/>
  <c r="AB86" i="7"/>
  <c r="AB88" i="7"/>
  <c r="AB95" i="7"/>
  <c r="AO13" i="7"/>
  <c r="AO18" i="7"/>
  <c r="AO26" i="7"/>
  <c r="AO41" i="7"/>
  <c r="AO54" i="7"/>
  <c r="AO65" i="7"/>
  <c r="AO75" i="7"/>
  <c r="AO80" i="7"/>
  <c r="AO82" i="7"/>
  <c r="AO92" i="7"/>
  <c r="AO8" i="7"/>
  <c r="AO16" i="7"/>
  <c r="AO34" i="7"/>
  <c r="AO59" i="7"/>
  <c r="AO63" i="7"/>
  <c r="AO70" i="7"/>
  <c r="AO78" i="7"/>
  <c r="AO87" i="7"/>
  <c r="AO4" i="7"/>
  <c r="AO14" i="7"/>
  <c r="AO21" i="7"/>
  <c r="AO27" i="7"/>
  <c r="AO49" i="7"/>
  <c r="AO55" i="7"/>
  <c r="AO68" i="7"/>
  <c r="AO76" i="7"/>
  <c r="AO85" i="7"/>
  <c r="AO93" i="7"/>
  <c r="AO9" i="7"/>
  <c r="AO19" i="7"/>
  <c r="AO36" i="7"/>
  <c r="AO42" i="7"/>
  <c r="AO47" i="7"/>
  <c r="AO58" i="7"/>
  <c r="AO66" i="7"/>
  <c r="AO71" i="7"/>
  <c r="AO83" i="7"/>
  <c r="AO88" i="7"/>
  <c r="AO40" i="7"/>
  <c r="AO7" i="7"/>
  <c r="AB77" i="7"/>
  <c r="AB24" i="7"/>
  <c r="AB15" i="7"/>
  <c r="AO94" i="7"/>
  <c r="AO90" i="7"/>
  <c r="AO72" i="7"/>
  <c r="AO17" i="7"/>
  <c r="J14" i="3"/>
  <c r="J17" i="3"/>
  <c r="AB65" i="7"/>
  <c r="AB55" i="7"/>
  <c r="AB12" i="7"/>
  <c r="AB4" i="7"/>
  <c r="AO89" i="7"/>
  <c r="AO64" i="7"/>
  <c r="AO28" i="7"/>
  <c r="AP22" i="7"/>
  <c r="J5" i="14"/>
  <c r="AB81" i="7"/>
  <c r="AB76" i="7"/>
  <c r="AB72" i="7"/>
  <c r="AB67" i="7"/>
  <c r="AB41" i="7"/>
  <c r="AO3" i="7"/>
  <c r="AO67" i="7"/>
  <c r="AO61" i="7"/>
  <c r="AO52" i="7"/>
  <c r="AO48" i="7"/>
  <c r="AO38" i="7"/>
  <c r="AO12" i="7"/>
  <c r="AB46" i="7"/>
  <c r="AP15" i="7"/>
  <c r="AA73" i="7"/>
  <c r="AK94" i="7"/>
  <c r="AK86" i="7"/>
  <c r="AN81" i="7"/>
  <c r="AK77" i="7"/>
  <c r="AK69" i="7"/>
  <c r="AK56" i="7"/>
  <c r="AK51" i="7"/>
  <c r="AK28" i="7"/>
  <c r="AK22" i="7"/>
  <c r="AK15" i="7"/>
  <c r="AK5" i="7"/>
  <c r="AI94" i="7"/>
  <c r="AI86" i="7"/>
  <c r="AI78" i="7"/>
  <c r="AI70" i="7"/>
  <c r="AI62" i="7"/>
  <c r="AI53" i="7"/>
  <c r="AI41" i="7"/>
  <c r="AI26" i="7"/>
  <c r="AI17" i="7"/>
  <c r="AI9" i="7"/>
  <c r="AF90" i="7"/>
  <c r="AF85" i="7"/>
  <c r="AF71" i="7"/>
  <c r="AF59" i="7"/>
  <c r="AF52" i="7"/>
  <c r="AF36" i="7"/>
  <c r="AF24" i="7"/>
  <c r="AF19" i="7"/>
  <c r="AF10" i="7"/>
  <c r="AF5" i="7"/>
  <c r="AK3" i="7"/>
  <c r="AK91" i="7"/>
  <c r="AK74" i="7"/>
  <c r="AK62" i="7"/>
  <c r="AK53" i="7"/>
  <c r="AN47" i="7"/>
  <c r="AK40" i="7"/>
  <c r="AK24" i="7"/>
  <c r="AK12" i="7"/>
  <c r="AK7" i="7"/>
  <c r="AI93" i="7"/>
  <c r="AI85" i="7"/>
  <c r="AI77" i="7"/>
  <c r="AI69" i="7"/>
  <c r="AI61" i="7"/>
  <c r="AI52" i="7"/>
  <c r="AI40" i="7"/>
  <c r="AI24" i="7"/>
  <c r="AI16" i="7"/>
  <c r="AI8" i="7"/>
  <c r="AF94" i="7"/>
  <c r="AF89" i="7"/>
  <c r="AF76" i="7"/>
  <c r="AF66" i="7"/>
  <c r="AF62" i="7"/>
  <c r="AF56" i="7"/>
  <c r="AF42" i="7"/>
  <c r="AF34" i="7"/>
  <c r="AF14" i="7"/>
  <c r="AF4" i="7"/>
  <c r="AI3" i="7"/>
  <c r="F3" i="14"/>
  <c r="AA89" i="7"/>
  <c r="AK93" i="7"/>
  <c r="AK83" i="7"/>
  <c r="AK81" i="7"/>
  <c r="AK76" i="7"/>
  <c r="AK66" i="7"/>
  <c r="AK55" i="7"/>
  <c r="AK42" i="7"/>
  <c r="AK27" i="7"/>
  <c r="AK19" i="7"/>
  <c r="AK14" i="7"/>
  <c r="AI91" i="7"/>
  <c r="AI83" i="7"/>
  <c r="AI75" i="7"/>
  <c r="AI67" i="7"/>
  <c r="AI58" i="7"/>
  <c r="AI49" i="7"/>
  <c r="AI38" i="7"/>
  <c r="AI22" i="7"/>
  <c r="AI14" i="7"/>
  <c r="AI6" i="7"/>
  <c r="AF84" i="7"/>
  <c r="AF79" i="7"/>
  <c r="AF74" i="7"/>
  <c r="AF65" i="7"/>
  <c r="AF51" i="7"/>
  <c r="AF40" i="7"/>
  <c r="AF28" i="7"/>
  <c r="AF13" i="7"/>
  <c r="AF8" i="7"/>
  <c r="X44" i="7"/>
  <c r="AK95" i="7"/>
  <c r="AK90" i="7"/>
  <c r="AK85" i="7"/>
  <c r="AK73" i="7"/>
  <c r="AK68" i="7"/>
  <c r="AK61" i="7"/>
  <c r="AK49" i="7"/>
  <c r="AK47" i="7"/>
  <c r="AK39" i="7"/>
  <c r="AK21" i="7"/>
  <c r="AI90" i="7"/>
  <c r="AI82" i="7"/>
  <c r="AI74" i="7"/>
  <c r="AI66" i="7"/>
  <c r="AI59" i="7"/>
  <c r="AI48" i="7"/>
  <c r="AI36" i="7"/>
  <c r="AI21" i="7"/>
  <c r="AI13" i="7"/>
  <c r="AF92" i="7"/>
  <c r="AF88" i="7"/>
  <c r="AF78" i="7"/>
  <c r="AF69" i="7"/>
  <c r="AF57" i="7"/>
  <c r="AF55" i="7"/>
  <c r="AF49" i="7"/>
  <c r="AF22" i="7"/>
  <c r="AF17" i="7"/>
  <c r="AF12" i="7"/>
  <c r="AF7" i="7"/>
  <c r="X45" i="7"/>
  <c r="AM90" i="7"/>
  <c r="AM77" i="7"/>
  <c r="AM75" i="7"/>
  <c r="AM57" i="7"/>
  <c r="AM59" i="7"/>
  <c r="AM40" i="7"/>
  <c r="AM38" i="7"/>
  <c r="AN34" i="7"/>
  <c r="AM15" i="7"/>
  <c r="AM13" i="7"/>
  <c r="X3" i="7"/>
  <c r="X88" i="7"/>
  <c r="X80" i="7"/>
  <c r="X72" i="7"/>
  <c r="X64" i="7"/>
  <c r="X55" i="7"/>
  <c r="X42" i="7"/>
  <c r="X27" i="7"/>
  <c r="X18" i="7"/>
  <c r="X10" i="7"/>
  <c r="X46" i="7"/>
  <c r="Z80" i="7"/>
  <c r="Z67" i="7"/>
  <c r="AA39" i="7"/>
  <c r="AA15" i="7"/>
  <c r="Z3" i="7"/>
  <c r="Z93" i="7"/>
  <c r="Z90" i="7"/>
  <c r="AA87" i="7"/>
  <c r="Z77" i="7"/>
  <c r="Z74" i="7"/>
  <c r="AA71" i="7"/>
  <c r="Z61" i="7"/>
  <c r="Z59" i="7"/>
  <c r="AA54" i="7"/>
  <c r="Z39" i="7"/>
  <c r="Z34" i="7"/>
  <c r="AA26" i="7"/>
  <c r="Z15" i="7"/>
  <c r="Z12" i="7"/>
  <c r="AA9" i="7"/>
  <c r="AM88" i="7"/>
  <c r="AM86" i="7"/>
  <c r="AM73" i="7"/>
  <c r="AM71" i="7"/>
  <c r="AN69" i="7"/>
  <c r="AM55" i="7"/>
  <c r="AM53" i="7"/>
  <c r="AM34" i="7"/>
  <c r="AM27" i="7"/>
  <c r="AN24" i="7"/>
  <c r="AM11" i="7"/>
  <c r="AM9" i="7"/>
  <c r="X95" i="7"/>
  <c r="X87" i="7"/>
  <c r="X79" i="7"/>
  <c r="X71" i="7"/>
  <c r="X63" i="7"/>
  <c r="X54" i="7"/>
  <c r="X41" i="7"/>
  <c r="X26" i="7"/>
  <c r="X17" i="7"/>
  <c r="X9" i="7"/>
  <c r="AG49" i="7"/>
  <c r="AG38" i="7"/>
  <c r="AG19" i="7"/>
  <c r="AG12" i="7"/>
  <c r="AG5" i="7"/>
  <c r="AG3" i="7"/>
  <c r="AG46" i="7"/>
  <c r="AG45" i="7"/>
  <c r="AA83" i="7"/>
  <c r="AN40" i="7"/>
  <c r="Z5" i="7"/>
  <c r="Z87" i="7"/>
  <c r="Z84" i="7"/>
  <c r="AA81" i="7"/>
  <c r="Z71" i="7"/>
  <c r="Z68" i="7"/>
  <c r="AA65" i="7"/>
  <c r="Z54" i="7"/>
  <c r="Z51" i="7"/>
  <c r="AA47" i="7"/>
  <c r="Z26" i="7"/>
  <c r="Z22" i="7"/>
  <c r="AA19" i="7"/>
  <c r="Z9" i="7"/>
  <c r="Z6" i="7"/>
  <c r="AM84" i="7"/>
  <c r="AM82" i="7"/>
  <c r="AM69" i="7"/>
  <c r="AM67" i="7"/>
  <c r="AN65" i="7"/>
  <c r="AM51" i="7"/>
  <c r="AM48" i="7"/>
  <c r="AM24" i="7"/>
  <c r="AM22" i="7"/>
  <c r="AN20" i="7"/>
  <c r="AM7" i="7"/>
  <c r="AM5" i="7"/>
  <c r="X94" i="7"/>
  <c r="X86" i="7"/>
  <c r="X78" i="7"/>
  <c r="X70" i="7"/>
  <c r="X62" i="7"/>
  <c r="X53" i="7"/>
  <c r="X40" i="7"/>
  <c r="X24" i="7"/>
  <c r="X16" i="7"/>
  <c r="X8" i="7"/>
  <c r="AG93" i="7"/>
  <c r="AG86" i="7"/>
  <c r="AG79" i="7"/>
  <c r="AG72" i="7"/>
  <c r="AG61" i="7"/>
  <c r="AG53" i="7"/>
  <c r="AG41" i="7"/>
  <c r="AG27" i="7"/>
  <c r="AG15" i="7"/>
  <c r="AG8" i="7"/>
  <c r="AF3" i="7"/>
  <c r="AF46" i="7"/>
  <c r="AP6" i="7"/>
  <c r="AA21" i="7"/>
  <c r="AA61" i="7"/>
  <c r="Z21" i="7"/>
  <c r="Z18" i="7"/>
  <c r="Z94" i="7"/>
  <c r="AA91" i="7"/>
  <c r="Z81" i="7"/>
  <c r="Z78" i="7"/>
  <c r="AA75" i="7"/>
  <c r="Z65" i="7"/>
  <c r="Z62" i="7"/>
  <c r="AA58" i="7"/>
  <c r="Z47" i="7"/>
  <c r="Z40" i="7"/>
  <c r="AA36" i="7"/>
  <c r="Z19" i="7"/>
  <c r="Z16" i="7"/>
  <c r="AA13" i="7"/>
  <c r="AM95" i="7"/>
  <c r="AN93" i="7"/>
  <c r="AM80" i="7"/>
  <c r="AM78" i="7"/>
  <c r="AM65" i="7"/>
  <c r="AM63" i="7"/>
  <c r="AN61" i="7"/>
  <c r="AM46" i="7"/>
  <c r="AM41" i="7"/>
  <c r="AM20" i="7"/>
  <c r="AM18" i="7"/>
  <c r="AN16" i="7"/>
  <c r="X93" i="7"/>
  <c r="X85" i="7"/>
  <c r="X77" i="7"/>
  <c r="X69" i="7"/>
  <c r="X61" i="7"/>
  <c r="X52" i="7"/>
  <c r="X39" i="7"/>
  <c r="X23" i="7"/>
  <c r="X15" i="7"/>
  <c r="X7" i="7"/>
  <c r="AG89" i="7"/>
  <c r="AG82" i="7"/>
  <c r="AG75" i="7"/>
  <c r="AG68" i="7"/>
  <c r="AG56" i="7"/>
  <c r="AG48" i="7"/>
  <c r="AG36" i="7"/>
  <c r="AG22" i="7"/>
  <c r="AG11" i="7"/>
  <c r="AG4" i="7"/>
  <c r="L5" i="15"/>
  <c r="AA49" i="7"/>
  <c r="AA5" i="7"/>
  <c r="AA93" i="7"/>
  <c r="AA77" i="7"/>
  <c r="Z64" i="7"/>
  <c r="Z49" i="7"/>
  <c r="AM92" i="7"/>
  <c r="I3" i="14"/>
  <c r="P5" i="14"/>
  <c r="Q4" i="14"/>
  <c r="Y5" i="14"/>
  <c r="Z4" i="14"/>
  <c r="Z91" i="7"/>
  <c r="Z88" i="7"/>
  <c r="AA85" i="7"/>
  <c r="Z75" i="7"/>
  <c r="Z72" i="7"/>
  <c r="AA69" i="7"/>
  <c r="Z58" i="7"/>
  <c r="Z55" i="7"/>
  <c r="AA52" i="7"/>
  <c r="Z36" i="7"/>
  <c r="Z27" i="7"/>
  <c r="AA23" i="7"/>
  <c r="Z13" i="7"/>
  <c r="Z10" i="7"/>
  <c r="AA7" i="7"/>
  <c r="AM93" i="7"/>
  <c r="AM91" i="7"/>
  <c r="AN89" i="7"/>
  <c r="AM76" i="7"/>
  <c r="AM74" i="7"/>
  <c r="AM61" i="7"/>
  <c r="AM58" i="7"/>
  <c r="AN56" i="7"/>
  <c r="AM39" i="7"/>
  <c r="AM36" i="7"/>
  <c r="AM16" i="7"/>
  <c r="AM14" i="7"/>
  <c r="AN12" i="7"/>
  <c r="X92" i="7"/>
  <c r="X84" i="7"/>
  <c r="X76" i="7"/>
  <c r="X68" i="7"/>
  <c r="X57" i="7"/>
  <c r="X51" i="7"/>
  <c r="X38" i="7"/>
  <c r="X22" i="7"/>
  <c r="X14" i="7"/>
  <c r="X6" i="7"/>
  <c r="AG85" i="7"/>
  <c r="AG78" i="7"/>
  <c r="AG71" i="7"/>
  <c r="AG64" i="7"/>
  <c r="AG52" i="7"/>
  <c r="AG40" i="7"/>
  <c r="AG26" i="7"/>
  <c r="AG18" i="7"/>
  <c r="AG7" i="7"/>
  <c r="Z43" i="7"/>
  <c r="AA67" i="7"/>
  <c r="AN77" i="7"/>
  <c r="AA3" i="7"/>
  <c r="Z83" i="7"/>
  <c r="Z42" i="7"/>
  <c r="AN73" i="7"/>
  <c r="R4" i="14"/>
  <c r="AA4" i="14"/>
  <c r="AA95" i="7"/>
  <c r="Z85" i="7"/>
  <c r="Z82" i="7"/>
  <c r="AA79" i="7"/>
  <c r="Z69" i="7"/>
  <c r="Z66" i="7"/>
  <c r="AA63" i="7"/>
  <c r="Z52" i="7"/>
  <c r="Z48" i="7"/>
  <c r="AA41" i="7"/>
  <c r="Z23" i="7"/>
  <c r="Z20" i="7"/>
  <c r="AA17" i="7"/>
  <c r="Z7" i="7"/>
  <c r="Z4" i="7"/>
  <c r="AM89" i="7"/>
  <c r="AM87" i="7"/>
  <c r="AN85" i="7"/>
  <c r="AM72" i="7"/>
  <c r="AM70" i="7"/>
  <c r="AM56" i="7"/>
  <c r="AM54" i="7"/>
  <c r="AN52" i="7"/>
  <c r="AM28" i="7"/>
  <c r="AM26" i="7"/>
  <c r="AM12" i="7"/>
  <c r="AN8" i="7"/>
  <c r="X91" i="7"/>
  <c r="X83" i="7"/>
  <c r="X75" i="7"/>
  <c r="X67" i="7"/>
  <c r="X58" i="7"/>
  <c r="X49" i="7"/>
  <c r="X36" i="7"/>
  <c r="X21" i="7"/>
  <c r="X13" i="7"/>
  <c r="AG92" i="7"/>
  <c r="AG81" i="7"/>
  <c r="AG74" i="7"/>
  <c r="AG67" i="7"/>
  <c r="AG57" i="7"/>
  <c r="AG47" i="7"/>
  <c r="AG34" i="7"/>
  <c r="AG21" i="7"/>
  <c r="Z45" i="7"/>
  <c r="I14" i="3"/>
  <c r="I41" i="3"/>
  <c r="J4" i="3"/>
  <c r="J15" i="3"/>
  <c r="J11" i="3"/>
  <c r="J50" i="3"/>
  <c r="J12" i="3"/>
  <c r="K22" i="3"/>
  <c r="I3" i="3"/>
  <c r="I11" i="3"/>
  <c r="I12" i="3"/>
  <c r="I53" i="3"/>
  <c r="I15" i="3"/>
  <c r="F11" i="3"/>
  <c r="F50" i="3"/>
  <c r="F12" i="3"/>
  <c r="F53" i="3"/>
  <c r="F3" i="3"/>
  <c r="F15" i="3"/>
  <c r="C4" i="3"/>
  <c r="C51" i="3"/>
  <c r="C3" i="3"/>
  <c r="C11" i="3"/>
  <c r="C50" i="3"/>
  <c r="C15" i="3"/>
  <c r="I10" i="3"/>
  <c r="E11" i="3"/>
  <c r="E50" i="3"/>
  <c r="E12" i="3"/>
  <c r="E53" i="3"/>
  <c r="E15" i="3"/>
  <c r="E3" i="3"/>
  <c r="H11" i="3"/>
  <c r="H50" i="3"/>
  <c r="H12" i="3"/>
  <c r="H3" i="3"/>
  <c r="H15" i="3"/>
  <c r="L12" i="3"/>
  <c r="L4" i="3"/>
  <c r="L15" i="3"/>
  <c r="L11" i="3"/>
  <c r="L50" i="3"/>
  <c r="G15" i="3"/>
  <c r="G3" i="3"/>
  <c r="G11" i="3"/>
  <c r="G50" i="3"/>
  <c r="G12" i="3"/>
  <c r="K20" i="3"/>
  <c r="J10" i="3"/>
  <c r="J66" i="3"/>
  <c r="K4" i="3"/>
  <c r="K15" i="3"/>
  <c r="K12" i="3"/>
  <c r="K13" i="3"/>
  <c r="K11" i="3"/>
  <c r="K50" i="3"/>
  <c r="D12" i="3"/>
  <c r="D53" i="3"/>
  <c r="D15" i="3"/>
  <c r="D3" i="3"/>
  <c r="D11" i="3"/>
  <c r="D50" i="3"/>
  <c r="G14" i="3"/>
  <c r="E38" i="6"/>
  <c r="E11" i="6"/>
  <c r="D38" i="6"/>
  <c r="D11" i="6"/>
  <c r="V7" i="6"/>
  <c r="V8" i="6"/>
  <c r="V9" i="6"/>
  <c r="V10" i="6"/>
  <c r="J38" i="6"/>
  <c r="J11" i="6"/>
  <c r="F38" i="6"/>
  <c r="F11" i="6"/>
  <c r="Q7" i="6"/>
  <c r="Q8" i="6"/>
  <c r="Q9" i="6"/>
  <c r="Q10" i="6"/>
  <c r="K38" i="6"/>
  <c r="K11" i="6"/>
  <c r="F14" i="3"/>
  <c r="I38" i="6"/>
  <c r="I11" i="6"/>
  <c r="T7" i="6"/>
  <c r="T8" i="6"/>
  <c r="T9" i="6"/>
  <c r="T10" i="6"/>
  <c r="E14" i="3"/>
  <c r="H38" i="6"/>
  <c r="H11" i="6"/>
  <c r="B37" i="6"/>
  <c r="B7" i="6"/>
  <c r="C38" i="6"/>
  <c r="C11" i="6"/>
  <c r="D14" i="3"/>
  <c r="G38" i="6"/>
  <c r="G11" i="6"/>
  <c r="K9" i="3"/>
  <c r="K35" i="3"/>
  <c r="AE46" i="7"/>
  <c r="AA44" i="7"/>
  <c r="I5" i="14"/>
  <c r="P3" i="14"/>
  <c r="U4" i="14"/>
  <c r="Y3" i="14"/>
  <c r="AD4" i="14"/>
  <c r="AA92" i="7"/>
  <c r="AA88" i="7"/>
  <c r="AA84" i="7"/>
  <c r="AA80" i="7"/>
  <c r="AA76" i="7"/>
  <c r="AA72" i="7"/>
  <c r="AA68" i="7"/>
  <c r="AA64" i="7"/>
  <c r="AA57" i="7"/>
  <c r="AA55" i="7"/>
  <c r="AA51" i="7"/>
  <c r="AA42" i="7"/>
  <c r="AA38" i="7"/>
  <c r="AA27" i="7"/>
  <c r="AA22" i="7"/>
  <c r="AA18" i="7"/>
  <c r="AA14" i="7"/>
  <c r="AA10" i="7"/>
  <c r="AA6" i="7"/>
  <c r="AJ94" i="7"/>
  <c r="AJ86" i="7"/>
  <c r="AJ78" i="7"/>
  <c r="AJ70" i="7"/>
  <c r="AJ62" i="7"/>
  <c r="AJ53" i="7"/>
  <c r="AJ41" i="7"/>
  <c r="AJ26" i="7"/>
  <c r="AJ17" i="7"/>
  <c r="AJ9" i="7"/>
  <c r="AN91" i="7"/>
  <c r="AN83" i="7"/>
  <c r="AN75" i="7"/>
  <c r="AN67" i="7"/>
  <c r="AN58" i="7"/>
  <c r="AN49" i="7"/>
  <c r="AN38" i="7"/>
  <c r="AN22" i="7"/>
  <c r="AN14" i="7"/>
  <c r="AN6" i="7"/>
  <c r="AE91" i="7"/>
  <c r="AE83" i="7"/>
  <c r="AE75" i="7"/>
  <c r="AE67" i="7"/>
  <c r="AE58" i="7"/>
  <c r="AE49" i="7"/>
  <c r="AE36" i="7"/>
  <c r="AE21" i="7"/>
  <c r="AE13" i="7"/>
  <c r="AE5" i="7"/>
  <c r="AR91" i="7"/>
  <c r="AR83" i="7"/>
  <c r="AR75" i="7"/>
  <c r="AR67" i="7"/>
  <c r="AR58" i="7"/>
  <c r="AR49" i="7"/>
  <c r="AR40" i="7"/>
  <c r="AR34" i="7"/>
  <c r="AR24" i="7"/>
  <c r="AR20" i="7"/>
  <c r="AR16" i="7"/>
  <c r="AR12" i="7"/>
  <c r="AR8" i="7"/>
  <c r="AR4" i="7"/>
  <c r="K14" i="3"/>
  <c r="K2" i="3"/>
  <c r="M5" i="15"/>
  <c r="N5" i="15"/>
  <c r="I4" i="14"/>
  <c r="M5" i="14"/>
  <c r="U3" i="14"/>
  <c r="AD3" i="14"/>
  <c r="AJ93" i="7"/>
  <c r="AJ85" i="7"/>
  <c r="AJ77" i="7"/>
  <c r="AJ69" i="7"/>
  <c r="AJ61" i="7"/>
  <c r="AJ52" i="7"/>
  <c r="AJ40" i="7"/>
  <c r="AJ24" i="7"/>
  <c r="AJ16" i="7"/>
  <c r="AJ8" i="7"/>
  <c r="AN94" i="7"/>
  <c r="AN86" i="7"/>
  <c r="AN78" i="7"/>
  <c r="AN70" i="7"/>
  <c r="AN62" i="7"/>
  <c r="AN53" i="7"/>
  <c r="AN41" i="7"/>
  <c r="AN26" i="7"/>
  <c r="AN17" i="7"/>
  <c r="AN9" i="7"/>
  <c r="AE88" i="7"/>
  <c r="AE80" i="7"/>
  <c r="AE72" i="7"/>
  <c r="AE64" i="7"/>
  <c r="AE55" i="7"/>
  <c r="AE42" i="7"/>
  <c r="AE27" i="7"/>
  <c r="AE18" i="7"/>
  <c r="AE10" i="7"/>
  <c r="AR88" i="7"/>
  <c r="AR80" i="7"/>
  <c r="AR72" i="7"/>
  <c r="AR64" i="7"/>
  <c r="AR55" i="7"/>
  <c r="AR46" i="7"/>
  <c r="L20" i="3"/>
  <c r="K19" i="3"/>
  <c r="AE45" i="7"/>
  <c r="AA43" i="7"/>
  <c r="A3" i="14"/>
  <c r="M3" i="14"/>
  <c r="O5" i="14"/>
  <c r="AN92" i="7"/>
  <c r="AN84" i="7"/>
  <c r="AN76" i="7"/>
  <c r="AN68" i="7"/>
  <c r="AN57" i="7"/>
  <c r="AN51" i="7"/>
  <c r="AN39" i="7"/>
  <c r="AN23" i="7"/>
  <c r="AN15" i="7"/>
  <c r="AN7" i="7"/>
  <c r="AE90" i="7"/>
  <c r="AE82" i="7"/>
  <c r="AE74" i="7"/>
  <c r="AE66" i="7"/>
  <c r="AE59" i="7"/>
  <c r="AE48" i="7"/>
  <c r="AE34" i="7"/>
  <c r="AE20" i="7"/>
  <c r="AE12" i="7"/>
  <c r="AE4" i="7"/>
  <c r="AR90" i="7"/>
  <c r="AR82" i="7"/>
  <c r="AR74" i="7"/>
  <c r="AR66" i="7"/>
  <c r="AR59" i="7"/>
  <c r="AR48" i="7"/>
  <c r="L21" i="3"/>
  <c r="AP12" i="7"/>
  <c r="AP4" i="7"/>
  <c r="I2" i="3"/>
  <c r="U5" i="15"/>
  <c r="I5" i="15"/>
  <c r="AA59" i="7"/>
  <c r="AA48" i="7"/>
  <c r="AJ82" i="7"/>
  <c r="AJ66" i="7"/>
  <c r="AJ48" i="7"/>
  <c r="AJ21" i="7"/>
  <c r="AJ5" i="7"/>
  <c r="AN95" i="7"/>
  <c r="AN63" i="7"/>
  <c r="AN54" i="7"/>
  <c r="AN42" i="7"/>
  <c r="AN18" i="7"/>
  <c r="AN10" i="7"/>
  <c r="AE95" i="7"/>
  <c r="AE87" i="7"/>
  <c r="AE79" i="7"/>
  <c r="AE71" i="7"/>
  <c r="AE63" i="7"/>
  <c r="AE54" i="7"/>
  <c r="AE41" i="7"/>
  <c r="AE26" i="7"/>
  <c r="AE17" i="7"/>
  <c r="AE9" i="7"/>
  <c r="AR95" i="7"/>
  <c r="AR87" i="7"/>
  <c r="AR79" i="7"/>
  <c r="AR71" i="7"/>
  <c r="AR63" i="7"/>
  <c r="AR54" i="7"/>
  <c r="AR42" i="7"/>
  <c r="AR38" i="7"/>
  <c r="AR27" i="7"/>
  <c r="AR22" i="7"/>
  <c r="AR18" i="7"/>
  <c r="AR14" i="7"/>
  <c r="AR10" i="7"/>
  <c r="AR6" i="7"/>
  <c r="AA46" i="7"/>
  <c r="AE44" i="7"/>
  <c r="O4" i="14"/>
  <c r="X5" i="14"/>
  <c r="AA94" i="7"/>
  <c r="AA90" i="7"/>
  <c r="AA86" i="7"/>
  <c r="AA82" i="7"/>
  <c r="AA78" i="7"/>
  <c r="AA74" i="7"/>
  <c r="AA70" i="7"/>
  <c r="AA66" i="7"/>
  <c r="AA62" i="7"/>
  <c r="AA53" i="7"/>
  <c r="AA40" i="7"/>
  <c r="AA34" i="7"/>
  <c r="AA24" i="7"/>
  <c r="AA20" i="7"/>
  <c r="AA16" i="7"/>
  <c r="AA12" i="7"/>
  <c r="AA8" i="7"/>
  <c r="AA4" i="7"/>
  <c r="AJ90" i="7"/>
  <c r="AJ74" i="7"/>
  <c r="AJ59" i="7"/>
  <c r="AJ36" i="7"/>
  <c r="AJ13" i="7"/>
  <c r="AN87" i="7"/>
  <c r="AN79" i="7"/>
  <c r="AN71" i="7"/>
  <c r="AN27" i="7"/>
  <c r="S5" i="14"/>
  <c r="AB5" i="14"/>
  <c r="AC4" i="14"/>
  <c r="AJ89" i="7"/>
  <c r="AJ81" i="7"/>
  <c r="AJ73" i="7"/>
  <c r="AJ65" i="7"/>
  <c r="AJ56" i="7"/>
  <c r="AJ47" i="7"/>
  <c r="AJ34" i="7"/>
  <c r="AJ20" i="7"/>
  <c r="AJ12" i="7"/>
  <c r="AN90" i="7"/>
  <c r="AN82" i="7"/>
  <c r="AN74" i="7"/>
  <c r="AN66" i="7"/>
  <c r="AN59" i="7"/>
  <c r="AN48" i="7"/>
  <c r="AN36" i="7"/>
  <c r="AN21" i="7"/>
  <c r="AN13" i="7"/>
  <c r="AN5" i="7"/>
  <c r="AE92" i="7"/>
  <c r="AE84" i="7"/>
  <c r="AE76" i="7"/>
  <c r="AE68" i="7"/>
  <c r="AE57" i="7"/>
  <c r="AE51" i="7"/>
  <c r="AE38" i="7"/>
  <c r="AE22" i="7"/>
  <c r="AE14" i="7"/>
  <c r="AE6" i="7"/>
  <c r="AR92" i="7"/>
  <c r="AR84" i="7"/>
  <c r="AR76" i="7"/>
  <c r="AR68" i="7"/>
  <c r="AR57" i="7"/>
  <c r="AR51" i="7"/>
  <c r="L22" i="3"/>
  <c r="AE43" i="7"/>
  <c r="R5" i="15"/>
  <c r="F5" i="15"/>
  <c r="C4" i="14"/>
  <c r="AN3" i="7"/>
  <c r="AN88" i="7"/>
  <c r="AN80" i="7"/>
  <c r="AN72" i="7"/>
  <c r="AN64" i="7"/>
  <c r="AN55" i="7"/>
  <c r="AN46" i="7"/>
  <c r="AN28" i="7"/>
  <c r="AN19" i="7"/>
  <c r="AE94" i="7"/>
  <c r="AE86" i="7"/>
  <c r="AE78" i="7"/>
  <c r="AE70" i="7"/>
  <c r="AE62" i="7"/>
  <c r="AE53" i="7"/>
  <c r="AE40" i="7"/>
  <c r="AE24" i="7"/>
  <c r="AE16" i="7"/>
  <c r="AR94" i="7"/>
  <c r="AR86" i="7"/>
  <c r="AR78" i="7"/>
  <c r="AR70" i="7"/>
  <c r="AR62" i="7"/>
  <c r="M25" i="6"/>
  <c r="M26" i="6"/>
  <c r="G16" i="3"/>
  <c r="F16" i="3"/>
  <c r="F69" i="3"/>
  <c r="C55" i="3"/>
  <c r="F62" i="3"/>
  <c r="F46" i="3"/>
  <c r="F61" i="3"/>
  <c r="F66" i="3"/>
  <c r="E68" i="3"/>
  <c r="E64" i="3"/>
  <c r="E46" i="3"/>
  <c r="E60" i="3"/>
  <c r="E66" i="3"/>
  <c r="E62" i="3"/>
  <c r="E61" i="3"/>
  <c r="H4" i="14"/>
  <c r="E42" i="3"/>
  <c r="E45" i="3"/>
  <c r="E47" i="3"/>
  <c r="AP13" i="6"/>
  <c r="AP17" i="6"/>
  <c r="AP22" i="6"/>
  <c r="AP3" i="6"/>
  <c r="AP8" i="6"/>
  <c r="AP14" i="6"/>
  <c r="AP19" i="6"/>
  <c r="AP23" i="6"/>
  <c r="AP4" i="6"/>
  <c r="AP9" i="6"/>
  <c r="AP6" i="6"/>
  <c r="AP10" i="6"/>
  <c r="AP15" i="6"/>
  <c r="AP20" i="6"/>
  <c r="AP26" i="6"/>
  <c r="AP5" i="6"/>
  <c r="AP12" i="6"/>
  <c r="AP16" i="6"/>
  <c r="AP21" i="6"/>
  <c r="AQ6" i="6"/>
  <c r="AQ13" i="6"/>
  <c r="AQ17" i="6"/>
  <c r="AQ22" i="6"/>
  <c r="AQ3" i="6"/>
  <c r="AQ8" i="6"/>
  <c r="AQ14" i="6"/>
  <c r="AQ19" i="6"/>
  <c r="AQ23" i="6"/>
  <c r="AQ12" i="6"/>
  <c r="AQ4" i="6"/>
  <c r="AQ21" i="6"/>
  <c r="AQ10" i="6"/>
  <c r="AQ15" i="6"/>
  <c r="AQ20" i="6"/>
  <c r="AQ26" i="6"/>
  <c r="AQ9" i="6"/>
  <c r="AQ5" i="6"/>
  <c r="AQ16" i="6"/>
  <c r="AR12" i="6"/>
  <c r="AR16" i="6"/>
  <c r="AR21" i="6"/>
  <c r="AR6" i="6"/>
  <c r="AR13" i="6"/>
  <c r="AR17" i="6"/>
  <c r="AR22" i="6"/>
  <c r="AR3" i="6"/>
  <c r="AR8" i="6"/>
  <c r="AR9" i="6"/>
  <c r="AR14" i="6"/>
  <c r="AR19" i="6"/>
  <c r="AR23" i="6"/>
  <c r="AR4" i="6"/>
  <c r="AR10" i="6"/>
  <c r="AR15" i="6"/>
  <c r="AR20" i="6"/>
  <c r="AR26" i="6"/>
  <c r="AR5" i="6"/>
  <c r="Z6" i="6"/>
  <c r="Z21" i="6"/>
  <c r="Z13" i="6"/>
  <c r="Z4" i="6"/>
  <c r="Z19" i="6"/>
  <c r="Z10" i="6"/>
  <c r="Z26" i="6"/>
  <c r="Z16" i="6"/>
  <c r="Z8" i="6"/>
  <c r="Z22" i="6"/>
  <c r="Z14" i="6"/>
  <c r="Z5" i="6"/>
  <c r="Z20" i="6"/>
  <c r="Z15" i="6"/>
  <c r="Z12" i="6"/>
  <c r="Z3" i="6"/>
  <c r="Z17" i="6"/>
  <c r="Z9" i="6"/>
  <c r="Z23" i="6"/>
  <c r="AK5" i="6"/>
  <c r="AK13" i="6"/>
  <c r="AK20" i="6"/>
  <c r="AK6" i="6"/>
  <c r="AK14" i="6"/>
  <c r="AK21" i="6"/>
  <c r="AK8" i="6"/>
  <c r="AK15" i="6"/>
  <c r="AK22" i="6"/>
  <c r="AK9" i="6"/>
  <c r="AK16" i="6"/>
  <c r="AK23" i="6"/>
  <c r="AK12" i="6"/>
  <c r="AK4" i="6"/>
  <c r="AK10" i="6"/>
  <c r="AK17" i="6"/>
  <c r="AK26" i="6"/>
  <c r="AK3" i="6"/>
  <c r="AK19" i="6"/>
  <c r="AM4" i="6"/>
  <c r="AM6" i="6"/>
  <c r="AM9" i="6"/>
  <c r="AM23" i="6"/>
  <c r="AM14" i="6"/>
  <c r="AM10" i="6"/>
  <c r="AM13" i="6"/>
  <c r="AM15" i="6"/>
  <c r="AM17" i="6"/>
  <c r="AM20" i="6"/>
  <c r="AM22" i="6"/>
  <c r="AM26" i="6"/>
  <c r="AM3" i="6"/>
  <c r="AM5" i="6"/>
  <c r="AM8" i="6"/>
  <c r="AM19" i="6"/>
  <c r="AM12" i="6"/>
  <c r="AM16" i="6"/>
  <c r="AM21" i="6"/>
  <c r="AB9" i="6"/>
  <c r="AB23" i="6"/>
  <c r="AB15" i="6"/>
  <c r="AB6" i="6"/>
  <c r="AB21" i="6"/>
  <c r="AB13" i="6"/>
  <c r="AB4" i="6"/>
  <c r="AB19" i="6"/>
  <c r="AB17" i="6"/>
  <c r="AB10" i="6"/>
  <c r="AB26" i="6"/>
  <c r="AB16" i="6"/>
  <c r="AB8" i="6"/>
  <c r="AB22" i="6"/>
  <c r="AB14" i="6"/>
  <c r="AB5" i="6"/>
  <c r="AB20" i="6"/>
  <c r="AB12" i="6"/>
  <c r="AB3" i="6"/>
  <c r="AJ3" i="6"/>
  <c r="AJ5" i="6"/>
  <c r="AJ13" i="6"/>
  <c r="AJ20" i="6"/>
  <c r="AJ6" i="6"/>
  <c r="AJ14" i="6"/>
  <c r="AJ21" i="6"/>
  <c r="AJ8" i="6"/>
  <c r="AJ15" i="6"/>
  <c r="AJ22" i="6"/>
  <c r="AJ9" i="6"/>
  <c r="AJ16" i="6"/>
  <c r="AJ23" i="6"/>
  <c r="AJ10" i="6"/>
  <c r="AJ17" i="6"/>
  <c r="AJ26" i="6"/>
  <c r="AJ4" i="6"/>
  <c r="AJ12" i="6"/>
  <c r="AJ19" i="6"/>
  <c r="Y3" i="6"/>
  <c r="Y13" i="6"/>
  <c r="Y4" i="6"/>
  <c r="Y19" i="6"/>
  <c r="Y10" i="6"/>
  <c r="Y26" i="6"/>
  <c r="Y16" i="6"/>
  <c r="Y8" i="6"/>
  <c r="Y22" i="6"/>
  <c r="Y14" i="6"/>
  <c r="Y5" i="6"/>
  <c r="Y20" i="6"/>
  <c r="Y12" i="6"/>
  <c r="Y6" i="6"/>
  <c r="Y21" i="6"/>
  <c r="Y17" i="6"/>
  <c r="Y9" i="6"/>
  <c r="Y23" i="6"/>
  <c r="Y15" i="6"/>
  <c r="AL10" i="6"/>
  <c r="AL13" i="6"/>
  <c r="AL15" i="6"/>
  <c r="AL17" i="6"/>
  <c r="AL20" i="6"/>
  <c r="AL22" i="6"/>
  <c r="AL26" i="6"/>
  <c r="AL3" i="6"/>
  <c r="AL5" i="6"/>
  <c r="AL8" i="6"/>
  <c r="AL6" i="6"/>
  <c r="AL9" i="6"/>
  <c r="AL4" i="6"/>
  <c r="AL12" i="6"/>
  <c r="AL14" i="6"/>
  <c r="AL16" i="6"/>
  <c r="AL19" i="6"/>
  <c r="AL21" i="6"/>
  <c r="AL23" i="6"/>
  <c r="AA15" i="6"/>
  <c r="AA6" i="6"/>
  <c r="AA21" i="6"/>
  <c r="AA13" i="6"/>
  <c r="AA4" i="6"/>
  <c r="AA19" i="6"/>
  <c r="AA10" i="6"/>
  <c r="AA26" i="6"/>
  <c r="AA16" i="6"/>
  <c r="AA8" i="6"/>
  <c r="AA22" i="6"/>
  <c r="AA14" i="6"/>
  <c r="AA9" i="6"/>
  <c r="AA23" i="6"/>
  <c r="AA5" i="6"/>
  <c r="AA20" i="6"/>
  <c r="AA12" i="6"/>
  <c r="AA3" i="6"/>
  <c r="AA17" i="6"/>
  <c r="AC17" i="6"/>
  <c r="AC9" i="6"/>
  <c r="AC23" i="6"/>
  <c r="AC15" i="6"/>
  <c r="AC6" i="6"/>
  <c r="AC21" i="6"/>
  <c r="AC13" i="6"/>
  <c r="AC3" i="6"/>
  <c r="AC4" i="6"/>
  <c r="AC19" i="6"/>
  <c r="AC10" i="6"/>
  <c r="AC26" i="6"/>
  <c r="AC12" i="6"/>
  <c r="AC16" i="6"/>
  <c r="AC8" i="6"/>
  <c r="AC22" i="6"/>
  <c r="AC14" i="6"/>
  <c r="AC5" i="6"/>
  <c r="AC20" i="6"/>
  <c r="AN12" i="6"/>
  <c r="AN14" i="6"/>
  <c r="AN16" i="6"/>
  <c r="AN19" i="6"/>
  <c r="AN21" i="6"/>
  <c r="AN23" i="6"/>
  <c r="AN4" i="6"/>
  <c r="AN6" i="6"/>
  <c r="AN9" i="6"/>
  <c r="AN10" i="6"/>
  <c r="AN13" i="6"/>
  <c r="AN15" i="6"/>
  <c r="AN17" i="6"/>
  <c r="AN20" i="6"/>
  <c r="AN22" i="6"/>
  <c r="AN26" i="6"/>
  <c r="AN3" i="6"/>
  <c r="AN5" i="6"/>
  <c r="AN8" i="6"/>
  <c r="F41" i="3"/>
  <c r="N41" i="3"/>
  <c r="X4" i="6"/>
  <c r="X6" i="6"/>
  <c r="X9" i="6"/>
  <c r="X12" i="6"/>
  <c r="X14" i="6"/>
  <c r="X16" i="6"/>
  <c r="X19" i="6"/>
  <c r="X21" i="6"/>
  <c r="X23" i="6"/>
  <c r="X5" i="6"/>
  <c r="X8" i="6"/>
  <c r="X10" i="6"/>
  <c r="X13" i="6"/>
  <c r="X15" i="6"/>
  <c r="X20" i="6"/>
  <c r="X22" i="6"/>
  <c r="X26" i="6"/>
  <c r="X3" i="6"/>
  <c r="X17" i="6"/>
  <c r="AI3" i="6"/>
  <c r="AI15" i="6"/>
  <c r="AI17" i="6"/>
  <c r="AI4" i="6"/>
  <c r="AI16" i="6"/>
  <c r="AI20" i="6"/>
  <c r="AI19" i="6"/>
  <c r="AI5" i="6"/>
  <c r="AI22" i="6"/>
  <c r="AI6" i="6"/>
  <c r="AI23" i="6"/>
  <c r="AI8" i="6"/>
  <c r="AI26" i="6"/>
  <c r="AI10" i="6"/>
  <c r="AI12" i="6"/>
  <c r="AI13" i="6"/>
  <c r="AI21" i="6"/>
  <c r="AI14" i="6"/>
  <c r="AI9" i="6"/>
  <c r="V6" i="14"/>
  <c r="F13" i="3"/>
  <c r="F57" i="3"/>
  <c r="M10" i="3"/>
  <c r="A6" i="14"/>
  <c r="G32" i="3"/>
  <c r="G34" i="3"/>
  <c r="H13" i="3"/>
  <c r="H57" i="3"/>
  <c r="C58" i="3"/>
  <c r="D58" i="3"/>
  <c r="D13" i="3"/>
  <c r="D57" i="3"/>
  <c r="W5" i="14"/>
  <c r="W3" i="14"/>
  <c r="AO3" i="6"/>
  <c r="AO12" i="6"/>
  <c r="AO21" i="6"/>
  <c r="AO20" i="6"/>
  <c r="AO19" i="6"/>
  <c r="AO9" i="6"/>
  <c r="AO17" i="6"/>
  <c r="AO8" i="6"/>
  <c r="AO16" i="6"/>
  <c r="AO6" i="6"/>
  <c r="AO5" i="6"/>
  <c r="AO14" i="6"/>
  <c r="AO23" i="6"/>
  <c r="AO10" i="6"/>
  <c r="AO26" i="6"/>
  <c r="AO4" i="6"/>
  <c r="AO13" i="6"/>
  <c r="AO22" i="6"/>
  <c r="AO15" i="6"/>
  <c r="D32" i="3"/>
  <c r="E58" i="3"/>
  <c r="E13" i="3"/>
  <c r="E57" i="3"/>
  <c r="I13" i="3"/>
  <c r="I57" i="3"/>
  <c r="I32" i="3"/>
  <c r="I34" i="3"/>
  <c r="J13" i="3"/>
  <c r="J57" i="3"/>
  <c r="J59" i="3"/>
  <c r="AD5" i="6"/>
  <c r="AD15" i="6"/>
  <c r="AD26" i="6"/>
  <c r="AD13" i="6"/>
  <c r="AD22" i="6"/>
  <c r="AD12" i="6"/>
  <c r="AD21" i="6"/>
  <c r="AD10" i="6"/>
  <c r="AD20" i="6"/>
  <c r="AD8" i="6"/>
  <c r="AD17" i="6"/>
  <c r="AD4" i="6"/>
  <c r="AD14" i="6"/>
  <c r="AD23" i="6"/>
  <c r="AD3" i="6"/>
  <c r="AD6" i="6"/>
  <c r="AD16" i="6"/>
  <c r="AD9" i="6"/>
  <c r="AD19" i="6"/>
  <c r="L53" i="3"/>
  <c r="L55" i="3"/>
  <c r="L13" i="3"/>
  <c r="L57" i="3"/>
  <c r="L59" i="3"/>
  <c r="F32" i="3"/>
  <c r="F34" i="3"/>
  <c r="G13" i="3"/>
  <c r="D17" i="3"/>
  <c r="D30" i="3"/>
  <c r="F17" i="3"/>
  <c r="F39" i="6"/>
  <c r="H39" i="6"/>
  <c r="E17" i="3"/>
  <c r="E30" i="3"/>
  <c r="C39" i="6"/>
  <c r="C18" i="6"/>
  <c r="S6" i="14"/>
  <c r="W4" i="14"/>
  <c r="D66" i="3"/>
  <c r="C6" i="14"/>
  <c r="K5" i="14"/>
  <c r="I22" i="3"/>
  <c r="R6" i="14"/>
  <c r="K4" i="14"/>
  <c r="K3" i="14"/>
  <c r="B4" i="14"/>
  <c r="E39" i="6"/>
  <c r="E18" i="6"/>
  <c r="P18" i="6"/>
  <c r="P19" i="6"/>
  <c r="P20" i="6"/>
  <c r="P21" i="6"/>
  <c r="P22" i="6"/>
  <c r="P23" i="6"/>
  <c r="D39" i="6"/>
  <c r="D18" i="6"/>
  <c r="D64" i="3"/>
  <c r="L26" i="3"/>
  <c r="D62" i="3"/>
  <c r="L27" i="3"/>
  <c r="J23" i="3"/>
  <c r="Q5" i="14"/>
  <c r="Q3" i="14"/>
  <c r="L29" i="3"/>
  <c r="AA6" i="14"/>
  <c r="L62" i="3"/>
  <c r="G46" i="3"/>
  <c r="H22" i="3"/>
  <c r="L68" i="3"/>
  <c r="L61" i="3"/>
  <c r="L60" i="3"/>
  <c r="L35" i="3"/>
  <c r="L36" i="3"/>
  <c r="L43" i="3"/>
  <c r="L44" i="3"/>
  <c r="L30" i="3"/>
  <c r="L23" i="3"/>
  <c r="L66" i="3"/>
  <c r="L46" i="3"/>
  <c r="L65" i="3"/>
  <c r="L63" i="3"/>
  <c r="I66" i="3"/>
  <c r="L64" i="3"/>
  <c r="E54" i="3"/>
  <c r="E55" i="3"/>
  <c r="K65" i="3"/>
  <c r="L25" i="3"/>
  <c r="C20" i="3"/>
  <c r="D68" i="3"/>
  <c r="E65" i="3"/>
  <c r="C64" i="3"/>
  <c r="D61" i="3"/>
  <c r="E5" i="14"/>
  <c r="E3" i="14"/>
  <c r="J25" i="3"/>
  <c r="L28" i="3"/>
  <c r="J27" i="3"/>
  <c r="J6" i="14"/>
  <c r="J26" i="3"/>
  <c r="C46" i="3"/>
  <c r="J22" i="3"/>
  <c r="J20" i="3"/>
  <c r="F6" i="14"/>
  <c r="M6" i="3"/>
  <c r="J35" i="3"/>
  <c r="J36" i="3"/>
  <c r="D46" i="3"/>
  <c r="F64" i="3"/>
  <c r="J28" i="3"/>
  <c r="D60" i="3"/>
  <c r="D40" i="3"/>
  <c r="D42" i="3"/>
  <c r="D45" i="3"/>
  <c r="D47" i="3"/>
  <c r="L6" i="14"/>
  <c r="E51" i="3"/>
  <c r="E52" i="3"/>
  <c r="H5" i="14"/>
  <c r="H3" i="14"/>
  <c r="F40" i="3"/>
  <c r="I23" i="3"/>
  <c r="J24" i="3"/>
  <c r="Y6" i="14"/>
  <c r="I50" i="3"/>
  <c r="N50" i="3"/>
  <c r="F68" i="3"/>
  <c r="F60" i="3"/>
  <c r="G58" i="3"/>
  <c r="M8" i="3"/>
  <c r="F58" i="3"/>
  <c r="H66" i="3"/>
  <c r="J46" i="3"/>
  <c r="N5" i="3"/>
  <c r="E32" i="3"/>
  <c r="E34" i="3"/>
  <c r="F51" i="3"/>
  <c r="F52" i="3"/>
  <c r="N6" i="3"/>
  <c r="F65" i="3"/>
  <c r="C29" i="3"/>
  <c r="I64" i="3"/>
  <c r="C61" i="3"/>
  <c r="M7" i="3"/>
  <c r="F54" i="3"/>
  <c r="F55" i="3"/>
  <c r="E29" i="3"/>
  <c r="I54" i="3"/>
  <c r="I55" i="3"/>
  <c r="C13" i="3"/>
  <c r="C57" i="3"/>
  <c r="K61" i="3"/>
  <c r="I65" i="3"/>
  <c r="H46" i="3"/>
  <c r="C32" i="3"/>
  <c r="G68" i="3"/>
  <c r="N8" i="3"/>
  <c r="I36" i="3"/>
  <c r="N10" i="3"/>
  <c r="I51" i="3"/>
  <c r="G66" i="3"/>
  <c r="I61" i="3"/>
  <c r="E63" i="3"/>
  <c r="I68" i="3"/>
  <c r="C66" i="3"/>
  <c r="G61" i="3"/>
  <c r="N9" i="3"/>
  <c r="J65" i="3"/>
  <c r="D54" i="3"/>
  <c r="D55" i="3"/>
  <c r="C35" i="3"/>
  <c r="C36" i="3"/>
  <c r="I46" i="3"/>
  <c r="F63" i="3"/>
  <c r="G60" i="3"/>
  <c r="F29" i="3"/>
  <c r="N4" i="3"/>
  <c r="G64" i="3"/>
  <c r="G36" i="3"/>
  <c r="J61" i="3"/>
  <c r="J63" i="3"/>
  <c r="D65" i="3"/>
  <c r="G29" i="3"/>
  <c r="J29" i="3"/>
  <c r="K24" i="3"/>
  <c r="I29" i="3"/>
  <c r="K25" i="3"/>
  <c r="M3" i="3"/>
  <c r="M5" i="3"/>
  <c r="H54" i="3"/>
  <c r="I60" i="3"/>
  <c r="D20" i="3"/>
  <c r="G63" i="3"/>
  <c r="J64" i="3"/>
  <c r="I62" i="3"/>
  <c r="C28" i="3"/>
  <c r="L24" i="3"/>
  <c r="J53" i="3"/>
  <c r="J55" i="3"/>
  <c r="H58" i="3"/>
  <c r="I21" i="3"/>
  <c r="M9" i="3"/>
  <c r="G62" i="3"/>
  <c r="G40" i="3"/>
  <c r="G42" i="3"/>
  <c r="G45" i="3"/>
  <c r="G47" i="3"/>
  <c r="D33" i="3"/>
  <c r="J30" i="3"/>
  <c r="G54" i="3"/>
  <c r="K36" i="3"/>
  <c r="H21" i="3"/>
  <c r="H42" i="3"/>
  <c r="H45" i="3"/>
  <c r="H47" i="3"/>
  <c r="H68" i="3"/>
  <c r="E21" i="3"/>
  <c r="H53" i="3"/>
  <c r="G65" i="3"/>
  <c r="N7" i="3"/>
  <c r="H62" i="3"/>
  <c r="K54" i="3"/>
  <c r="J68" i="3"/>
  <c r="G53" i="3"/>
  <c r="H51" i="3"/>
  <c r="H52" i="3"/>
  <c r="N3" i="3"/>
  <c r="H65" i="3"/>
  <c r="G51" i="3"/>
  <c r="G52" i="3"/>
  <c r="J62" i="3"/>
  <c r="H64" i="3"/>
  <c r="K23" i="3"/>
  <c r="J43" i="3"/>
  <c r="J44" i="3"/>
  <c r="I58" i="3"/>
  <c r="L33" i="3"/>
  <c r="L34" i="3"/>
  <c r="L51" i="3"/>
  <c r="L52" i="3"/>
  <c r="H60" i="3"/>
  <c r="H32" i="3"/>
  <c r="H34" i="3"/>
  <c r="H61" i="3"/>
  <c r="K53" i="3"/>
  <c r="J33" i="3"/>
  <c r="J34" i="3"/>
  <c r="J51" i="3"/>
  <c r="J52" i="3"/>
  <c r="N33" i="3"/>
  <c r="J60" i="3"/>
  <c r="K51" i="3"/>
  <c r="K52" i="3"/>
  <c r="K33" i="3"/>
  <c r="K34" i="3"/>
  <c r="X6" i="14"/>
  <c r="D29" i="3"/>
  <c r="I63" i="3"/>
  <c r="I28" i="3"/>
  <c r="I43" i="3"/>
  <c r="I44" i="3"/>
  <c r="K60" i="3"/>
  <c r="P6" i="14"/>
  <c r="N5" i="14"/>
  <c r="N3" i="14"/>
  <c r="K46" i="3"/>
  <c r="AC5" i="14"/>
  <c r="AC3" i="14"/>
  <c r="H63" i="3"/>
  <c r="T4" i="14"/>
  <c r="L42" i="3"/>
  <c r="N4" i="14"/>
  <c r="M6" i="14"/>
  <c r="K28" i="3"/>
  <c r="C40" i="3"/>
  <c r="C42" i="3"/>
  <c r="C45" i="3"/>
  <c r="C68" i="3"/>
  <c r="N2" i="3"/>
  <c r="M2" i="3"/>
  <c r="Z5" i="14"/>
  <c r="Z3" i="14"/>
  <c r="K40" i="3"/>
  <c r="K42" i="3"/>
  <c r="K45" i="3"/>
  <c r="K47" i="3"/>
  <c r="K68" i="3"/>
  <c r="B5" i="14"/>
  <c r="B3" i="14"/>
  <c r="T5" i="14"/>
  <c r="T3" i="14"/>
  <c r="E22" i="3"/>
  <c r="F22" i="3"/>
  <c r="G22" i="3"/>
  <c r="I39" i="6"/>
  <c r="I18" i="6"/>
  <c r="I25" i="6"/>
  <c r="S7" i="6"/>
  <c r="S8" i="6"/>
  <c r="S9" i="6"/>
  <c r="S10" i="6"/>
  <c r="G17" i="3"/>
  <c r="G30" i="3"/>
  <c r="AK7" i="6"/>
  <c r="U7" i="6"/>
  <c r="U8" i="6"/>
  <c r="U9" i="6"/>
  <c r="U10" i="6"/>
  <c r="N14" i="3"/>
  <c r="AM7" i="6"/>
  <c r="K39" i="6"/>
  <c r="H16" i="3"/>
  <c r="H69" i="3"/>
  <c r="I16" i="3"/>
  <c r="I24" i="3"/>
  <c r="G39" i="6"/>
  <c r="G18" i="6"/>
  <c r="G25" i="6"/>
  <c r="B38" i="6"/>
  <c r="B11" i="6"/>
  <c r="C14" i="3"/>
  <c r="J39" i="6"/>
  <c r="J18" i="6"/>
  <c r="J25" i="6"/>
  <c r="I17" i="3"/>
  <c r="I30" i="3"/>
  <c r="AO7" i="6"/>
  <c r="AQ7" i="6"/>
  <c r="R7" i="6"/>
  <c r="R8" i="6"/>
  <c r="R9" i="6"/>
  <c r="R10" i="6"/>
  <c r="M15" i="3"/>
  <c r="N15" i="3"/>
  <c r="M53" i="3"/>
  <c r="F28" i="3"/>
  <c r="D23" i="3"/>
  <c r="E23" i="3"/>
  <c r="M50" i="3"/>
  <c r="E28" i="3"/>
  <c r="E20" i="3"/>
  <c r="F23" i="3"/>
  <c r="F20" i="3"/>
  <c r="N12" i="3"/>
  <c r="F24" i="3"/>
  <c r="G24" i="3"/>
  <c r="G69" i="3"/>
  <c r="I20" i="3"/>
  <c r="J21" i="3"/>
  <c r="D28" i="3"/>
  <c r="M11" i="3"/>
  <c r="H28" i="3"/>
  <c r="D51" i="3"/>
  <c r="D52" i="3"/>
  <c r="AB6" i="14"/>
  <c r="O6" i="14"/>
  <c r="C65" i="3"/>
  <c r="N11" i="3"/>
  <c r="H23" i="3"/>
  <c r="G20" i="3"/>
  <c r="C21" i="3"/>
  <c r="K30" i="3"/>
  <c r="K26" i="3"/>
  <c r="K27" i="3"/>
  <c r="I6" i="14"/>
  <c r="C33" i="3"/>
  <c r="C60" i="3"/>
  <c r="D63" i="3"/>
  <c r="K57" i="3"/>
  <c r="K59" i="3"/>
  <c r="D21" i="3"/>
  <c r="M4" i="3"/>
  <c r="U6" i="14"/>
  <c r="H20" i="3"/>
  <c r="K62" i="3"/>
  <c r="K64" i="3"/>
  <c r="C63" i="3"/>
  <c r="C62" i="3"/>
  <c r="AD6" i="14"/>
  <c r="G28" i="3"/>
  <c r="H29" i="3"/>
  <c r="K29" i="3"/>
  <c r="G23" i="3"/>
  <c r="G21" i="3"/>
  <c r="F21" i="3"/>
  <c r="K63" i="3"/>
  <c r="M12" i="3"/>
  <c r="H40" i="6"/>
  <c r="J42" i="3"/>
  <c r="I42" i="3"/>
  <c r="F36" i="3"/>
  <c r="C52" i="3"/>
  <c r="M43" i="3"/>
  <c r="F44" i="3"/>
  <c r="H36" i="3"/>
  <c r="N35" i="3"/>
  <c r="D40" i="6"/>
  <c r="M41" i="3"/>
  <c r="M62" i="3"/>
  <c r="E48" i="3"/>
  <c r="H18" i="6"/>
  <c r="H25" i="6"/>
  <c r="L18" i="3"/>
  <c r="I18" i="3"/>
  <c r="K18" i="3"/>
  <c r="J18" i="3"/>
  <c r="F42" i="3"/>
  <c r="M42" i="3"/>
  <c r="C25" i="6"/>
  <c r="N18" i="6"/>
  <c r="N19" i="6"/>
  <c r="N20" i="6"/>
  <c r="N21" i="6"/>
  <c r="N22" i="6"/>
  <c r="N23" i="6"/>
  <c r="D25" i="6"/>
  <c r="O18" i="6"/>
  <c r="O19" i="6"/>
  <c r="O20" i="6"/>
  <c r="O21" i="6"/>
  <c r="O22" i="6"/>
  <c r="O23" i="6"/>
  <c r="E59" i="3"/>
  <c r="D34" i="3"/>
  <c r="D37" i="3"/>
  <c r="D38" i="3"/>
  <c r="M66" i="3"/>
  <c r="F40" i="6"/>
  <c r="F41" i="6"/>
  <c r="F27" i="6"/>
  <c r="F18" i="6"/>
  <c r="F25" i="6"/>
  <c r="E25" i="6"/>
  <c r="C40" i="6"/>
  <c r="C41" i="6"/>
  <c r="C27" i="6"/>
  <c r="N27" i="6"/>
  <c r="H18" i="3"/>
  <c r="F18" i="3"/>
  <c r="E18" i="3"/>
  <c r="G40" i="6"/>
  <c r="G41" i="6"/>
  <c r="G27" i="6"/>
  <c r="G18" i="3"/>
  <c r="E40" i="6"/>
  <c r="E41" i="6"/>
  <c r="E27" i="6"/>
  <c r="P27" i="6"/>
  <c r="D18" i="3"/>
  <c r="L67" i="3"/>
  <c r="L45" i="3"/>
  <c r="L47" i="3"/>
  <c r="L56" i="3"/>
  <c r="L37" i="3"/>
  <c r="L38" i="3"/>
  <c r="M61" i="3"/>
  <c r="I52" i="3"/>
  <c r="I56" i="3"/>
  <c r="K67" i="3"/>
  <c r="M64" i="3"/>
  <c r="J37" i="3"/>
  <c r="J38" i="3"/>
  <c r="M46" i="3"/>
  <c r="M60" i="3"/>
  <c r="M68" i="3"/>
  <c r="N53" i="3"/>
  <c r="N40" i="3"/>
  <c r="M32" i="3"/>
  <c r="E37" i="3"/>
  <c r="E49" i="3"/>
  <c r="G3" i="15"/>
  <c r="I37" i="3"/>
  <c r="I38" i="3"/>
  <c r="F37" i="3"/>
  <c r="J4" i="15"/>
  <c r="F59" i="3"/>
  <c r="N66" i="3"/>
  <c r="N68" i="3"/>
  <c r="M65" i="3"/>
  <c r="M54" i="3"/>
  <c r="H59" i="3"/>
  <c r="N64" i="3"/>
  <c r="N60" i="3"/>
  <c r="M33" i="3"/>
  <c r="M29" i="3"/>
  <c r="N46" i="3"/>
  <c r="N54" i="3"/>
  <c r="N43" i="3"/>
  <c r="N65" i="3"/>
  <c r="N34" i="3"/>
  <c r="J56" i="3"/>
  <c r="M58" i="3"/>
  <c r="N61" i="3"/>
  <c r="K37" i="3"/>
  <c r="K38" i="3"/>
  <c r="M35" i="3"/>
  <c r="N29" i="3"/>
  <c r="N58" i="3"/>
  <c r="J45" i="3"/>
  <c r="J47" i="3"/>
  <c r="I59" i="3"/>
  <c r="N51" i="3"/>
  <c r="H37" i="3"/>
  <c r="R4" i="15"/>
  <c r="N32" i="3"/>
  <c r="N62" i="3"/>
  <c r="H55" i="3"/>
  <c r="H56" i="3"/>
  <c r="G37" i="3"/>
  <c r="G38" i="3"/>
  <c r="G55" i="3"/>
  <c r="N63" i="3"/>
  <c r="E56" i="3"/>
  <c r="I45" i="3"/>
  <c r="I47" i="3"/>
  <c r="K55" i="3"/>
  <c r="K56" i="3"/>
  <c r="N13" i="3"/>
  <c r="M40" i="3"/>
  <c r="L48" i="3"/>
  <c r="M63" i="3"/>
  <c r="D59" i="3"/>
  <c r="K48" i="3"/>
  <c r="M51" i="3"/>
  <c r="H24" i="3"/>
  <c r="N24" i="3"/>
  <c r="I69" i="3"/>
  <c r="N69" i="3"/>
  <c r="N22" i="3"/>
  <c r="N16" i="3"/>
  <c r="B39" i="6"/>
  <c r="B18" i="6"/>
  <c r="B25" i="6"/>
  <c r="C22" i="3"/>
  <c r="C23" i="3"/>
  <c r="M23" i="3"/>
  <c r="M14" i="3"/>
  <c r="D22" i="3"/>
  <c r="AC7" i="6"/>
  <c r="AD7" i="6"/>
  <c r="AI7" i="6"/>
  <c r="AA7" i="6"/>
  <c r="AJ7" i="6"/>
  <c r="X7" i="6"/>
  <c r="Y7" i="6"/>
  <c r="Z7" i="6"/>
  <c r="AB7" i="6"/>
  <c r="M7" i="6"/>
  <c r="M8" i="6"/>
  <c r="M9" i="6"/>
  <c r="M10" i="6"/>
  <c r="H17" i="3"/>
  <c r="H30" i="3"/>
  <c r="D41" i="6"/>
  <c r="D27" i="6"/>
  <c r="O27" i="6"/>
  <c r="S18" i="6"/>
  <c r="S19" i="6"/>
  <c r="S20" i="6"/>
  <c r="S21" i="6"/>
  <c r="S22" i="6"/>
  <c r="S23" i="6"/>
  <c r="S25" i="6"/>
  <c r="S26" i="6"/>
  <c r="AN25" i="6"/>
  <c r="H41" i="6"/>
  <c r="H27" i="6"/>
  <c r="J40" i="6"/>
  <c r="K18" i="6"/>
  <c r="K40" i="6"/>
  <c r="F30" i="3"/>
  <c r="I40" i="6"/>
  <c r="M28" i="3"/>
  <c r="G57" i="3"/>
  <c r="N57" i="3"/>
  <c r="M20" i="3"/>
  <c r="N21" i="3"/>
  <c r="N28" i="3"/>
  <c r="N20" i="3"/>
  <c r="M21" i="3"/>
  <c r="M13" i="3"/>
  <c r="M57" i="3"/>
  <c r="N23" i="3"/>
  <c r="C34" i="3"/>
  <c r="C37" i="3"/>
  <c r="C38" i="3"/>
  <c r="J48" i="3"/>
  <c r="I48" i="3"/>
  <c r="M36" i="3"/>
  <c r="N36" i="3"/>
  <c r="C47" i="3"/>
  <c r="D56" i="3"/>
  <c r="M55" i="3"/>
  <c r="G48" i="3"/>
  <c r="H48" i="3"/>
  <c r="F56" i="3"/>
  <c r="N44" i="3"/>
  <c r="M44" i="3"/>
  <c r="M52" i="3"/>
  <c r="C56" i="3"/>
  <c r="C59" i="3"/>
  <c r="F45" i="3"/>
  <c r="F47" i="3"/>
  <c r="N47" i="3"/>
  <c r="N42" i="3"/>
  <c r="AN18" i="6"/>
  <c r="F48" i="3"/>
  <c r="N48" i="3"/>
  <c r="AM18" i="6"/>
  <c r="AM25" i="6"/>
  <c r="AK25" i="6"/>
  <c r="D4" i="15"/>
  <c r="D49" i="3"/>
  <c r="D3" i="15"/>
  <c r="F4" i="15"/>
  <c r="D48" i="3"/>
  <c r="Q18" i="6"/>
  <c r="Q19" i="6"/>
  <c r="Q20" i="6"/>
  <c r="Q21" i="6"/>
  <c r="Q22" i="6"/>
  <c r="Q23" i="6"/>
  <c r="Q25" i="6"/>
  <c r="Q26" i="6"/>
  <c r="Q27" i="6"/>
  <c r="F19" i="3"/>
  <c r="F26" i="3"/>
  <c r="I19" i="3"/>
  <c r="I26" i="3"/>
  <c r="H19" i="3"/>
  <c r="AN27" i="6"/>
  <c r="AL18" i="6"/>
  <c r="D19" i="3"/>
  <c r="D25" i="3"/>
  <c r="E67" i="3"/>
  <c r="AK18" i="6"/>
  <c r="E19" i="3"/>
  <c r="N52" i="3"/>
  <c r="E3" i="15"/>
  <c r="H38" i="3"/>
  <c r="I3" i="15"/>
  <c r="E38" i="3"/>
  <c r="I4" i="15"/>
  <c r="U4" i="15"/>
  <c r="S4" i="15"/>
  <c r="F49" i="3"/>
  <c r="J3" i="15"/>
  <c r="G4" i="15"/>
  <c r="G6" i="15"/>
  <c r="I49" i="3"/>
  <c r="U3" i="15"/>
  <c r="F38" i="3"/>
  <c r="L4" i="15"/>
  <c r="N55" i="3"/>
  <c r="H49" i="3"/>
  <c r="P3" i="15"/>
  <c r="M59" i="3"/>
  <c r="M4" i="15"/>
  <c r="N37" i="3"/>
  <c r="G49" i="3"/>
  <c r="O3" i="15"/>
  <c r="G56" i="3"/>
  <c r="N56" i="3"/>
  <c r="O4" i="15"/>
  <c r="C48" i="3"/>
  <c r="M34" i="3"/>
  <c r="V18" i="6"/>
  <c r="V19" i="6"/>
  <c r="V20" i="6"/>
  <c r="V21" i="6"/>
  <c r="V22" i="6"/>
  <c r="V23" i="6"/>
  <c r="V25" i="6"/>
  <c r="V26" i="6"/>
  <c r="K25" i="6"/>
  <c r="B40" i="6"/>
  <c r="M18" i="6"/>
  <c r="M19" i="6"/>
  <c r="M20" i="6"/>
  <c r="M21" i="6"/>
  <c r="M22" i="6"/>
  <c r="M23" i="6"/>
  <c r="S27" i="6"/>
  <c r="N30" i="3"/>
  <c r="N17" i="3"/>
  <c r="G59" i="3"/>
  <c r="N59" i="3"/>
  <c r="I41" i="6"/>
  <c r="I27" i="6"/>
  <c r="AQ25" i="6"/>
  <c r="AQ18" i="6"/>
  <c r="T18" i="6"/>
  <c r="T19" i="6"/>
  <c r="T20" i="6"/>
  <c r="T21" i="6"/>
  <c r="T22" i="6"/>
  <c r="T23" i="6"/>
  <c r="T25" i="6"/>
  <c r="T26" i="6"/>
  <c r="AO25" i="6"/>
  <c r="AL27" i="6"/>
  <c r="N18" i="3"/>
  <c r="AR25" i="6"/>
  <c r="J41" i="6"/>
  <c r="J27" i="6"/>
  <c r="AR18" i="6"/>
  <c r="U18" i="6"/>
  <c r="U19" i="6"/>
  <c r="U20" i="6"/>
  <c r="U21" i="6"/>
  <c r="U22" i="6"/>
  <c r="U23" i="6"/>
  <c r="U25" i="6"/>
  <c r="U26" i="6"/>
  <c r="U27" i="6"/>
  <c r="AM27" i="6"/>
  <c r="AL25" i="6"/>
  <c r="AP18" i="6"/>
  <c r="M22" i="3"/>
  <c r="C17" i="3"/>
  <c r="K41" i="6"/>
  <c r="K27" i="6"/>
  <c r="AO18" i="6"/>
  <c r="R18" i="6"/>
  <c r="R19" i="6"/>
  <c r="R20" i="6"/>
  <c r="R21" i="6"/>
  <c r="R22" i="6"/>
  <c r="R23" i="6"/>
  <c r="AK27" i="6"/>
  <c r="M56" i="3"/>
  <c r="C49" i="3"/>
  <c r="C4" i="15"/>
  <c r="A4" i="15"/>
  <c r="M37" i="3"/>
  <c r="E25" i="3"/>
  <c r="F67" i="3"/>
  <c r="E26" i="3"/>
  <c r="M47" i="3"/>
  <c r="M45" i="3"/>
  <c r="N45" i="3"/>
  <c r="V27" i="6"/>
  <c r="M48" i="3"/>
  <c r="D6" i="15"/>
  <c r="F3" i="15"/>
  <c r="E4" i="15"/>
  <c r="E6" i="15"/>
  <c r="T27" i="6"/>
  <c r="F25" i="3"/>
  <c r="G67" i="3"/>
  <c r="F27" i="3"/>
  <c r="I27" i="3"/>
  <c r="D27" i="3"/>
  <c r="I25" i="3"/>
  <c r="J67" i="3"/>
  <c r="H25" i="3"/>
  <c r="I67" i="3"/>
  <c r="H26" i="3"/>
  <c r="H27" i="3"/>
  <c r="R27" i="6"/>
  <c r="G19" i="3"/>
  <c r="N19" i="3"/>
  <c r="AO27" i="6"/>
  <c r="D26" i="3"/>
  <c r="E27" i="3"/>
  <c r="H4" i="15"/>
  <c r="H3" i="15"/>
  <c r="H6" i="15"/>
  <c r="N38" i="3"/>
  <c r="M3" i="15"/>
  <c r="M6" i="15"/>
  <c r="I6" i="15"/>
  <c r="U6" i="15"/>
  <c r="S3" i="15"/>
  <c r="T4" i="15"/>
  <c r="T3" i="15"/>
  <c r="T6" i="15"/>
  <c r="L3" i="15"/>
  <c r="L6" i="15"/>
  <c r="M38" i="3"/>
  <c r="R3" i="15"/>
  <c r="Q4" i="15"/>
  <c r="Q3" i="15"/>
  <c r="Q6" i="15"/>
  <c r="N49" i="3"/>
  <c r="B41" i="6"/>
  <c r="B27" i="6"/>
  <c r="C18" i="3"/>
  <c r="M18" i="3"/>
  <c r="AP25" i="6"/>
  <c r="AR27" i="6"/>
  <c r="M17" i="3"/>
  <c r="C30" i="3"/>
  <c r="AQ27" i="6"/>
  <c r="J6" i="15"/>
  <c r="A3" i="15"/>
  <c r="M49" i="3"/>
  <c r="C3" i="15"/>
  <c r="O6" i="15"/>
  <c r="P6" i="15"/>
  <c r="F6" i="15"/>
  <c r="AP27" i="6"/>
  <c r="G26" i="3"/>
  <c r="N26" i="3"/>
  <c r="G27" i="3"/>
  <c r="N27" i="3"/>
  <c r="G25" i="3"/>
  <c r="H67" i="3"/>
  <c r="N67" i="3"/>
  <c r="C19" i="3"/>
  <c r="C27" i="3"/>
  <c r="M27" i="3"/>
  <c r="N4" i="15"/>
  <c r="N3" i="15"/>
  <c r="N6" i="15"/>
  <c r="K4" i="15"/>
  <c r="K3" i="15"/>
  <c r="K6" i="15"/>
  <c r="R6" i="15"/>
  <c r="S6" i="15"/>
  <c r="M30" i="3"/>
  <c r="AC27" i="6"/>
  <c r="AI27" i="6"/>
  <c r="AA27" i="6"/>
  <c r="AD27" i="6"/>
  <c r="Z27" i="6"/>
  <c r="Y27" i="6"/>
  <c r="AJ27" i="6"/>
  <c r="X27" i="6"/>
  <c r="AB27" i="6"/>
  <c r="M27" i="6"/>
  <c r="B4" i="15"/>
  <c r="B3" i="15"/>
  <c r="B6" i="15"/>
  <c r="C6" i="15"/>
  <c r="A6" i="15"/>
  <c r="C16" i="3"/>
  <c r="C69" i="3"/>
  <c r="N25" i="3"/>
  <c r="C25" i="3"/>
  <c r="M25" i="3"/>
  <c r="C26" i="3"/>
  <c r="M26" i="3"/>
  <c r="M19" i="3"/>
  <c r="C24" i="3"/>
  <c r="E16" i="3"/>
  <c r="E69" i="3"/>
  <c r="D16" i="3"/>
  <c r="D24" i="3"/>
  <c r="D69" i="3"/>
  <c r="M69" i="3"/>
  <c r="D67" i="3"/>
  <c r="M67" i="3"/>
  <c r="M16" i="3"/>
  <c r="E24" i="3"/>
  <c r="AB25" i="6"/>
  <c r="Y18" i="6"/>
  <c r="AA18" i="6"/>
  <c r="AC18" i="6"/>
  <c r="AI18" i="6"/>
  <c r="AD18" i="6"/>
  <c r="AJ18" i="6"/>
  <c r="X18" i="6"/>
  <c r="AB18" i="6"/>
  <c r="Z18" i="6"/>
  <c r="M24" i="3"/>
  <c r="AA25" i="6"/>
  <c r="X25" i="6"/>
  <c r="Y25" i="6"/>
  <c r="AC25" i="6"/>
  <c r="AJ25" i="6"/>
  <c r="AD25" i="6"/>
  <c r="Z25" i="6"/>
  <c r="AI25" i="6"/>
</calcChain>
</file>

<file path=xl/sharedStrings.xml><?xml version="1.0" encoding="utf-8"?>
<sst xmlns="http://schemas.openxmlformats.org/spreadsheetml/2006/main" count="277" uniqueCount="218">
  <si>
    <t>ANÁLISIS VERTICAL</t>
  </si>
  <si>
    <t>ANÁLISIS HORIZONTAL (AÑO N-1)</t>
  </si>
  <si>
    <t>¿GANAN DINERO?</t>
  </si>
  <si>
    <t>Crecimiento Ventas</t>
  </si>
  <si>
    <t>Margen Bruto/Ventas</t>
  </si>
  <si>
    <t>EBITDA/Ventas</t>
  </si>
  <si>
    <t>ROS=BN/Ventas</t>
  </si>
  <si>
    <t>ROE=BN/PN</t>
  </si>
  <si>
    <t>Margen=BN/Ventas</t>
  </si>
  <si>
    <t>Rotación=Ventas/Activo</t>
  </si>
  <si>
    <t>Apalancamiento=Activo/Partrimonio Neto</t>
  </si>
  <si>
    <t>¿GESTIONAN BIEN LOS RECURSOS?</t>
  </si>
  <si>
    <t>Caja Operativa</t>
  </si>
  <si>
    <t>NOF/Ventas</t>
  </si>
  <si>
    <t>FM/Ventas</t>
  </si>
  <si>
    <t>Necesidades Recursos Negociados: NRN a corto=NOF-FM</t>
  </si>
  <si>
    <t>Exceso de caja</t>
  </si>
  <si>
    <t>¿GESTIONA BIEN LAS NOF?</t>
  </si>
  <si>
    <t>Venta media diaria=Ventas/365</t>
  </si>
  <si>
    <t>Clientes: Cuentas a cobrar</t>
  </si>
  <si>
    <t>DÍAS CLIENTES: Plazo medio de cobro</t>
  </si>
  <si>
    <t>Compra media diaria=Compras/365</t>
  </si>
  <si>
    <t>Proveedores: Cuentas a pagar</t>
  </si>
  <si>
    <t>Existencias</t>
  </si>
  <si>
    <t>DÍAS ROTACIÓN EXISTENCIAS</t>
  </si>
  <si>
    <t>RATIOS FINANCIERAS</t>
  </si>
  <si>
    <t>Ratio endeudamiento a corto plazo: Pasivo Corriente /Patrimonio Neto (&lt;1)</t>
  </si>
  <si>
    <t>Calidad: Pasivo Corriente/Pasivo No Corriente (&lt;1)</t>
  </si>
  <si>
    <t>Distancia a la quiebra: Activo/Pasivo (&gt;1)</t>
  </si>
  <si>
    <t>Rotación de Activos ROA/ROS (&gt;1)</t>
  </si>
  <si>
    <t>CMV medio diario=Gastos Vª generales/365</t>
  </si>
  <si>
    <t>Ratio de acidez: (Clientes + Tesorería)/Pasivo corriente (&gt;0,75 y &lt; 1)</t>
  </si>
  <si>
    <t>Ratio de tesorería: Tesorería/Pasivo corriente (&gt; 0,3 y &lt; 0,4)</t>
  </si>
  <si>
    <t>ROA=EBIT/Activo</t>
  </si>
  <si>
    <t>ANÁLISIS HORIZONTAL (AÑO 0)</t>
  </si>
  <si>
    <t>NECESIDADES OPERATIVAS FINANCIERAS (NOF)</t>
  </si>
  <si>
    <t>FONDO DE MANIOBRA (FM)</t>
  </si>
  <si>
    <t>Apalancamiento financiero= Pasivo financiero total / Patrimonio total</t>
  </si>
  <si>
    <t>Cobretura de intereses= EBITDA/Gastos financieros netos</t>
  </si>
  <si>
    <t>Ratio de solvencia: Activo Corriente/Pasivo corriente (&gt;1 y &lt;2)</t>
  </si>
  <si>
    <t>ACTIVO</t>
  </si>
  <si>
    <t>FM</t>
  </si>
  <si>
    <t>PN Y PASIVO</t>
  </si>
  <si>
    <t>Activo no corriente</t>
  </si>
  <si>
    <t>NRN</t>
  </si>
  <si>
    <t>(En Euros)</t>
  </si>
  <si>
    <t>CUENTA DE PÉRDIDAS Y GANANCIAS</t>
  </si>
  <si>
    <t>BALANCES DE SITUACIÓN</t>
  </si>
  <si>
    <t>ANÁLISIS FINANCIERO</t>
  </si>
  <si>
    <t>ACTIVO CIRCULANTE OPERATIVO (Existencias+Clientes+Deudores)</t>
  </si>
  <si>
    <t>RECURSOS ESPONTÁNEOS (Proveedores+Acreedores)</t>
  </si>
  <si>
    <t>MARGEN BRUTO</t>
  </si>
  <si>
    <t>Ventas (importe neto de la cifra de negocios)</t>
  </si>
  <si>
    <t>Crecimiento costes directos</t>
  </si>
  <si>
    <t>Patrimonio Neto</t>
  </si>
  <si>
    <t>TOTAL INMOVILIZADO (Activo No Corriente)</t>
  </si>
  <si>
    <t>Otros pasivos (descontar)</t>
  </si>
  <si>
    <t>DATOS BALANCE</t>
  </si>
  <si>
    <t>ACTIVO NO CORRIENTE</t>
  </si>
  <si>
    <t>ACTIVO CORRIENTE</t>
  </si>
  <si>
    <t>PATRIMONIO NETO</t>
  </si>
  <si>
    <t>PASIVO NO CORRIENTE</t>
  </si>
  <si>
    <t>PASIVO CORRIENTE</t>
  </si>
  <si>
    <t>Gastos de Vª generales (Existencias iniciales+Compras-Existencias finales)</t>
  </si>
  <si>
    <t>EBITDA (Bº antes de intereses, impuestos, depreciaciones y amortizaciones)</t>
  </si>
  <si>
    <t>EBIT o BAIT (Bº antes de intereses e impuestos)</t>
  </si>
  <si>
    <t>EBT o BAT (Bº antes de impuestos)</t>
  </si>
  <si>
    <t>DATOS PYG</t>
  </si>
  <si>
    <t>CONSOLIDADOS</t>
  </si>
  <si>
    <t>PREVISIONALES</t>
  </si>
  <si>
    <t>BN (Bº neto o Resultado del ejercicio)</t>
  </si>
  <si>
    <t>I. Inmovilizado intangible</t>
  </si>
  <si>
    <t>II. Inmovilizado material</t>
  </si>
  <si>
    <t>III. Inversiones inmobilarias</t>
  </si>
  <si>
    <t>V.  Inversiones financieras a largo plazo</t>
  </si>
  <si>
    <t>VI. Activos por impuesto diferido</t>
  </si>
  <si>
    <t>VII. Deudores comerciales no corrientes</t>
  </si>
  <si>
    <t>V. Inversiones financieras a corto plazo</t>
  </si>
  <si>
    <t>VI. Periodificaciones a corto plazo</t>
  </si>
  <si>
    <t>A-1) Fondos propios</t>
  </si>
  <si>
    <t>I. Capital</t>
  </si>
  <si>
    <t>II. Prima de emisión</t>
  </si>
  <si>
    <t>III. Reservas</t>
  </si>
  <si>
    <t>V. Resultados de ejercicios anteriores</t>
  </si>
  <si>
    <t>VI. Otras aportaciones de socios</t>
  </si>
  <si>
    <t>VII. Resultado del ejercicio</t>
  </si>
  <si>
    <t>II. Deudas a largo plazo</t>
  </si>
  <si>
    <t>IV. Pasivos por impuesto diferido</t>
  </si>
  <si>
    <t>V. Periodificaciones a largo plazo</t>
  </si>
  <si>
    <t>5. Otros ingresos de explotacion</t>
  </si>
  <si>
    <t>7. Otros gastos de explotación</t>
  </si>
  <si>
    <t>8. Amortización del inmovilizado</t>
  </si>
  <si>
    <t>10. Excesos de provisiones</t>
  </si>
  <si>
    <t>11. Deterioro y resultado por enajenaciones del inmovilizado</t>
  </si>
  <si>
    <t>12. Diferencias negativa de combinación de negocio</t>
  </si>
  <si>
    <t>13. Otros resultados</t>
  </si>
  <si>
    <t>IV. Deudas con empresas del grupo y asociadas a corto plazo</t>
  </si>
  <si>
    <t>TOTAL ACTIVO (A+B)</t>
  </si>
  <si>
    <t>II. Provisiones a corto plazo</t>
  </si>
  <si>
    <t>III. Deudas a corto plazo</t>
  </si>
  <si>
    <t>FM (AC-PC)</t>
  </si>
  <si>
    <t>Pasivo no Corriente</t>
  </si>
  <si>
    <t>I. Pasivos vinculados con activos no corrientes mantenidos para la venta</t>
  </si>
  <si>
    <t>I. Activos no corrientes mantenidos en la venta</t>
  </si>
  <si>
    <t>IV. Inversiones en empresas del grupo y asociadas a largo plazo</t>
  </si>
  <si>
    <t>III. Deudas con empresas del grupo y asociadas a largo plazo</t>
  </si>
  <si>
    <t>A-3) Subvenciones, donaciones y legados recibidos</t>
  </si>
  <si>
    <t>2. Variación de existencias de productos terminados y en curso de fabricación</t>
  </si>
  <si>
    <t>9. Imputación de subvenciones de inmovilizado no financiero y otras</t>
  </si>
  <si>
    <t>IV. Inversiones en empresas del grupo y asociadas a corto plazo</t>
  </si>
  <si>
    <t>FINANCIACIÓN A LARGO PLAZO (Patrimonio neto+Cuentas por pagar L/P)</t>
  </si>
  <si>
    <t>Ratio endeudamiento: Pasivo/ Patrimonio Neto (≤2)</t>
  </si>
  <si>
    <t>Costes indirectos (Gastos de personal)</t>
  </si>
  <si>
    <t>Costes directos (Aprovisionamientos=Compras)</t>
  </si>
  <si>
    <t>DÍAS FINANCIACIÓN: Ciclo de conversión de caja</t>
  </si>
  <si>
    <t>DÍAS PROVEEDORES: Plazo medio de pago</t>
  </si>
  <si>
    <t>BN</t>
  </si>
  <si>
    <t>A) MARGEN BRUTO (1+2+3-4)</t>
  </si>
  <si>
    <t>C) RESULTADO DE EXPLOTACIÓN (EBIT/BAIT) (B-8-9-10-11-12+13)</t>
  </si>
  <si>
    <t>D) RESULTADO FINANCIERO (14-15-16+17-18)</t>
  </si>
  <si>
    <t>F) RESULTADO DEL EJERCICIO (BN) (E+19)</t>
  </si>
  <si>
    <t>14. Ingresos financieros</t>
  </si>
  <si>
    <t>15. Gastos financieros</t>
  </si>
  <si>
    <t>16. Variación de valor razonable en instrumentos financieros</t>
  </si>
  <si>
    <t>17. Diferencias de cambio</t>
  </si>
  <si>
    <t>18. Deterioro y resultado por enajenaciones de instrumentos financieros</t>
  </si>
  <si>
    <t>17. Impuestos sobre beneficios</t>
  </si>
  <si>
    <t>1. Importe neto de la cifra de negocios</t>
  </si>
  <si>
    <t>4. Aprovisionamientos</t>
  </si>
  <si>
    <t>6. Gastos de personal</t>
  </si>
  <si>
    <t>E) RESULTADO ANTES DE IMPUESTOS (EBT/BAT) (C-D)</t>
  </si>
  <si>
    <t>II. Existencias</t>
  </si>
  <si>
    <t>III. Deudores comerciales y otras cuentas a cobrar</t>
  </si>
  <si>
    <t>Clientes y deudores (Cuentas comerciales y no comerciales a cobrar)</t>
  </si>
  <si>
    <t>Caja y bancos (Efectivo y otros activos líquidos equivalentes)</t>
  </si>
  <si>
    <t>IV. Acciones y participaciones en patrimonio propias</t>
  </si>
  <si>
    <t>VIII. Dividendo a cuenta</t>
  </si>
  <si>
    <t>I. Provisiones a largo plazo</t>
  </si>
  <si>
    <t>IV. Acreedores a corto plazo y otras cuentas a pagar</t>
  </si>
  <si>
    <t>Proveedores y acreedores (Cuentas comerciales y no comerciales a pagar)</t>
  </si>
  <si>
    <t>VENTAS</t>
  </si>
  <si>
    <t>EBITDA</t>
  </si>
  <si>
    <t>EBIT o BAIT</t>
  </si>
  <si>
    <t>EBT o BAT</t>
  </si>
  <si>
    <t>Nº TRABAJADORES (cifra media del ejercicio)</t>
  </si>
  <si>
    <t>TOTAL ACTIVO CORRIENTE</t>
  </si>
  <si>
    <t>TOTAL PASIVO CORRIENTE</t>
  </si>
  <si>
    <t>TOTAL PASIVO NO CORRIENTE</t>
  </si>
  <si>
    <t>TOTAL PATRIMONIO NETO</t>
  </si>
  <si>
    <t>TOTAL PASIVO</t>
  </si>
  <si>
    <t>TOTAL BALANCE</t>
  </si>
  <si>
    <t>TOTAL ACTIVO NO CORRIENTE</t>
  </si>
  <si>
    <t>INFORMACIÓN ECONÓMICA Y FINANCIERA</t>
  </si>
  <si>
    <t>B.1.   Plan de financiación</t>
  </si>
  <si>
    <t>A.1.   Balances correspondientes a los tres últimos ejercicios y previsionales correspondientes a los tres ejercicios siguientes consecutivos.</t>
  </si>
  <si>
    <t>A.2.   Cuentas de resultados de los últimos tres ejercicios y previsionales correspondientes a los tres ejercicios siguientes consecutivos.</t>
  </si>
  <si>
    <t>A.1. Ampliación de capital</t>
  </si>
  <si>
    <t>B.2. Otros recursos ajenos (especificar):</t>
  </si>
  <si>
    <t>A.2. Reservas</t>
  </si>
  <si>
    <t>A.3. Resultados de ejercicios anteriores</t>
  </si>
  <si>
    <t>A.4. Otras aportaciones de socios</t>
  </si>
  <si>
    <t>A.5. Otros (especificar):</t>
  </si>
  <si>
    <t xml:space="preserve"> INVERSIÓN SOLICITADA TOTAL  (A+B)</t>
  </si>
  <si>
    <t>B.1. Entidades financieras (especificar):</t>
  </si>
  <si>
    <t>FINANCIACION DEL PROYECTO DE INVERSIÓN</t>
  </si>
  <si>
    <r>
      <t>A. Financiación propia</t>
    </r>
    <r>
      <rPr>
        <b/>
        <vertAlign val="superscript"/>
        <sz val="14"/>
        <color theme="3" tint="0.249977111117893"/>
        <rFont val="Calibri"/>
        <family val="2"/>
      </rPr>
      <t xml:space="preserve"> 1</t>
    </r>
  </si>
  <si>
    <r>
      <t xml:space="preserve">B. Financiación externa privada </t>
    </r>
    <r>
      <rPr>
        <b/>
        <vertAlign val="superscript"/>
        <sz val="14"/>
        <color theme="3" tint="0.249977111117893"/>
        <rFont val="Calibri"/>
        <family val="2"/>
      </rPr>
      <t>2</t>
    </r>
  </si>
  <si>
    <r>
      <t>1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Arial Narrow"/>
        <family val="2"/>
      </rPr>
      <t>Se deberá aportar última declaración del Impuesto de Sociedades o justificación de la exención del impuesto y última presentación de cuentas anual en el Registro correspondiente.</t>
    </r>
  </si>
  <si>
    <r>
      <t>2</t>
    </r>
    <r>
      <rPr>
        <sz val="10"/>
        <color theme="1"/>
        <rFont val="Arial Narrow"/>
        <family val="2"/>
      </rPr>
      <t xml:space="preserve"> Se deberá aportar copia de la póliza del crédito, préstamo y/o línea de financiación suscrita.</t>
    </r>
  </si>
  <si>
    <r>
      <t>En caso de empresas solicitantes de la ayuda que tengan una participación igual o superior al 25 % del capital social o de los derechos de voto de otra empresa y/u otra(s) empresa(s) tenga(n) una participación igual o superior al 25 % en la suya,</t>
    </r>
    <r>
      <rPr>
        <b/>
        <sz val="12"/>
        <color theme="1"/>
        <rFont val="Arial Narrow"/>
        <family val="2"/>
      </rPr>
      <t xml:space="preserve"> aportar balance económico y cuentas de explotación de los dos últimos ejercicios cerrados de la empresa o empresas partícipes.</t>
    </r>
  </si>
  <si>
    <t>VII. Efectivo y otros activos líquidos equivalentes</t>
  </si>
  <si>
    <t>A.       INFORMACIÓN ECONÓMICA</t>
  </si>
  <si>
    <t>B.      INFORMACIÓN FINANCIERA</t>
  </si>
  <si>
    <t>C.      VIABILIDAD ECONÓMICO-FINANCIERA</t>
  </si>
  <si>
    <t>C1. Viabilidad económico-financiera</t>
  </si>
  <si>
    <r>
      <t>Cumplimentar información del plan de financiación (B1) del proyecto de inversión de acuerdo con los datos económicos anteriores. Se deberá</t>
    </r>
    <r>
      <rPr>
        <sz val="12"/>
        <color theme="1"/>
        <rFont val="Arial Narrow"/>
        <family val="2"/>
      </rPr>
      <t xml:space="preserve"> presentar la documentación acreditativa de las fuentes de financiación propia y externa privada.</t>
    </r>
  </si>
  <si>
    <t>Cumplimentar indicadores económicos (C1) para justificar la viabilidad económico financiera de la inversión proyectada.</t>
  </si>
  <si>
    <t>INDICADORES</t>
  </si>
  <si>
    <t>ROA</t>
  </si>
  <si>
    <t>ROE</t>
  </si>
  <si>
    <t>CÁLCULO</t>
  </si>
  <si>
    <t>RATIO ENDEUDAMIENTO</t>
  </si>
  <si>
    <t>DISTANCIA A LA QUIEBRA</t>
  </si>
  <si>
    <t>RATIO ENDEUDAMIENTO A CORTO PLAZO</t>
  </si>
  <si>
    <t>RATIO DE CALIDAD</t>
  </si>
  <si>
    <t>RATIO DE LIQUIDEZ</t>
  </si>
  <si>
    <t>RATIO DE ACIDEZ</t>
  </si>
  <si>
    <t>RATIO DE TESORERÍA</t>
  </si>
  <si>
    <t>FONDO DE MANIOBRA</t>
  </si>
  <si>
    <t>PERÍODO MEDIO DE PAGO A PROVEEDORES</t>
  </si>
  <si>
    <t>Total Activo / (Pasivo Corriente + Pasivo No Corriente)</t>
  </si>
  <si>
    <t>3. Trabajos realizados por la empresa para su activo</t>
  </si>
  <si>
    <t>ANÁLISIS VIABILIDAD ECONÓMICO-FINANCIERA</t>
  </si>
  <si>
    <t xml:space="preserve">(Deudores comerciales y otras cuentas a cobrar + Efectivo y otros activos líquidos equivalentes ) / Pasivo Corriente </t>
  </si>
  <si>
    <t>Activo Corriente - Pasivo Corriente</t>
  </si>
  <si>
    <t>(Saldo medio de acreedores comerciales / Compras netas y gastos por servicios exteriores) x 365</t>
  </si>
  <si>
    <t>(Resultado de explotación (EBIT/BAIT) / Total Activo) x 100</t>
  </si>
  <si>
    <t>Efectivo y otros activos líquidos equivalentes / Pasivo Corriente</t>
  </si>
  <si>
    <t>Pasivo Corriente / Patrimonio Neto</t>
  </si>
  <si>
    <t>Pasivo Corriente / Pasivo No Corriente</t>
  </si>
  <si>
    <t>Activo Corriente / Pasivo Corriente</t>
  </si>
  <si>
    <t>(Resultado del Ejercicio (BN) / Patrimonio Neto) x100</t>
  </si>
  <si>
    <t>(Pasivo corriente + Pasivo no corriente) / Patrimonio Neto</t>
  </si>
  <si>
    <t>B) RESULTADO OPERATIVO (EBITDA) (A+5-6-7)</t>
  </si>
  <si>
    <r>
      <rPr>
        <sz val="11"/>
        <color theme="1"/>
        <rFont val="Arial Narrow"/>
        <family val="2"/>
      </rPr>
      <t>Cumplimentar balances (A1)</t>
    </r>
    <r>
      <rPr>
        <u/>
        <sz val="11"/>
        <color theme="1"/>
        <rFont val="Arial Narrow"/>
        <family val="2"/>
      </rPr>
      <t xml:space="preserve"> indicando el </t>
    </r>
    <r>
      <rPr>
        <i/>
        <u/>
        <sz val="12"/>
        <color theme="1"/>
        <rFont val="Arial Narrow"/>
        <family val="2"/>
      </rPr>
      <t>Nº de trabajadores</t>
    </r>
    <r>
      <rPr>
        <b/>
        <i/>
        <sz val="12"/>
        <color theme="1"/>
        <rFont val="Arial Narrow"/>
        <family val="2"/>
      </rPr>
      <t xml:space="preserve"> </t>
    </r>
    <r>
      <rPr>
        <i/>
        <sz val="12"/>
        <color theme="1"/>
        <rFont val="Arial Narrow"/>
        <family val="2"/>
      </rPr>
      <t>para los ejercicios que se piden y, cuentas de resultados simplificados (A2) correspondientes a los tres últimos ejercicios cerrados y a los tres ejercicios posteriores previsionales.</t>
    </r>
  </si>
  <si>
    <t>TOTAL PATRIMONIO NETO Y PASIVO (A+B+C)</t>
  </si>
  <si>
    <t>A. ACTIVO NO CORRIENTE</t>
  </si>
  <si>
    <t>B. ACTIVO CORRIENTE</t>
  </si>
  <si>
    <t>A. PATRIMONIO NETO</t>
  </si>
  <si>
    <t>B. PASIVO NO CORRIENTE</t>
  </si>
  <si>
    <t>C. PASIVO CORRIENTE</t>
  </si>
  <si>
    <t>A-2) Ajustes por cambios de valor</t>
  </si>
  <si>
    <t>I. Subvenciones, donaciones y legados recibidos</t>
  </si>
  <si>
    <t>II. Operaciones de cobertura</t>
  </si>
  <si>
    <t>III. Otros</t>
  </si>
  <si>
    <t>i. Activos financieros a valor razonable con cambios en el patrimonio neto</t>
  </si>
  <si>
    <r>
      <t xml:space="preserve">Además, se deberá cumplimentar la </t>
    </r>
    <r>
      <rPr>
        <b/>
        <sz val="12"/>
        <color theme="1"/>
        <rFont val="Arial Narrow"/>
        <family val="2"/>
      </rPr>
      <t>Declaración responsable del solicitante relativa a la viabilidad económico financiera de la operación de inversión</t>
    </r>
  </si>
  <si>
    <t>ANEXO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</si>
</sst>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_ ;[Red]\-#,##0.00\ "/>
  </numFmts>
  <fonts count="4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0"/>
      <name val="Calibri"/>
      <family val="2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3" tint="0.89999084444715716"/>
      <name val="Aptos Narrow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</font>
    <font>
      <b/>
      <sz val="14"/>
      <color theme="3" tint="0.249977111117893"/>
      <name val="Calibri"/>
      <family val="2"/>
    </font>
    <font>
      <sz val="14"/>
      <name val="Calibri"/>
      <family val="2"/>
    </font>
    <font>
      <sz val="14"/>
      <color rgb="FF000000"/>
      <name val="Calibri"/>
      <family val="2"/>
    </font>
    <font>
      <sz val="14"/>
      <color rgb="FF002060"/>
      <name val="Calibri"/>
      <family val="2"/>
    </font>
    <font>
      <b/>
      <sz val="12"/>
      <color theme="3" tint="9.9978637043366805E-2"/>
      <name val="Calibri"/>
      <family val="2"/>
    </font>
    <font>
      <sz val="12"/>
      <color theme="3" tint="0.249977111117893"/>
      <name val="Calibri"/>
      <family val="2"/>
    </font>
    <font>
      <b/>
      <sz val="12"/>
      <color theme="3" tint="0.249977111117893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sz val="11"/>
      <color rgb="FFFF0000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u/>
      <sz val="11"/>
      <color theme="10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theme="1"/>
      <name val="Times New Roman"/>
      <family val="1"/>
    </font>
    <font>
      <vertAlign val="superscript"/>
      <sz val="10"/>
      <color theme="1"/>
      <name val="Times New Roman"/>
      <family val="1"/>
    </font>
    <font>
      <b/>
      <vertAlign val="superscript"/>
      <sz val="14"/>
      <color theme="3" tint="0.249977111117893"/>
      <name val="Calibri"/>
      <family val="2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u/>
      <sz val="12"/>
      <color theme="10"/>
      <name val="Arial Narrow"/>
      <family val="2"/>
    </font>
    <font>
      <sz val="11"/>
      <color theme="1"/>
      <name val="Arial Narrow"/>
      <family val="2"/>
    </font>
    <font>
      <sz val="12"/>
      <color theme="1"/>
      <name val="Aptos Narrow"/>
      <family val="2"/>
    </font>
    <font>
      <sz val="10"/>
      <color theme="1"/>
      <name val="Calibri"/>
      <family val="2"/>
    </font>
    <font>
      <b/>
      <sz val="10"/>
      <name val="Arial"/>
      <family val="2"/>
    </font>
    <font>
      <b/>
      <sz val="14"/>
      <color theme="1"/>
      <name val="Calibri"/>
      <family val="2"/>
    </font>
    <font>
      <b/>
      <i/>
      <sz val="12"/>
      <color theme="1"/>
      <name val="Arial Narrow"/>
      <family val="2"/>
    </font>
    <font>
      <i/>
      <u/>
      <sz val="12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3" tint="0.249977111117893"/>
      <name val="Calibri"/>
      <family val="2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</cellStyleXfs>
  <cellXfs count="215">
    <xf numFmtId="0" fontId="0" fillId="0" borderId="0" xfId="0"/>
    <xf numFmtId="0" fontId="6" fillId="2" borderId="0" xfId="0" applyFont="1" applyFill="1" applyAlignment="1">
      <alignment horizontal="center" vertical="center"/>
    </xf>
    <xf numFmtId="4" fontId="0" fillId="4" borderId="5" xfId="0" applyNumberFormat="1" applyFill="1" applyBorder="1"/>
    <xf numFmtId="4" fontId="0" fillId="4" borderId="11" xfId="0" applyNumberFormat="1" applyFill="1" applyBorder="1"/>
    <xf numFmtId="4" fontId="0" fillId="4" borderId="9" xfId="0" applyNumberFormat="1" applyFill="1" applyBorder="1"/>
    <xf numFmtId="4" fontId="0" fillId="4" borderId="10" xfId="0" applyNumberFormat="1" applyFill="1" applyBorder="1"/>
    <xf numFmtId="4" fontId="0" fillId="4" borderId="7" xfId="0" applyNumberFormat="1" applyFill="1" applyBorder="1"/>
    <xf numFmtId="4" fontId="8" fillId="4" borderId="6" xfId="0" applyNumberFormat="1" applyFont="1" applyFill="1" applyBorder="1"/>
    <xf numFmtId="4" fontId="0" fillId="4" borderId="7" xfId="0" applyNumberForma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4" fontId="9" fillId="2" borderId="0" xfId="0" applyNumberFormat="1" applyFont="1" applyFill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4" fontId="0" fillId="4" borderId="2" xfId="0" applyNumberFormat="1" applyFill="1" applyBorder="1" applyAlignment="1">
      <alignment vertical="center"/>
    </xf>
    <xf numFmtId="4" fontId="0" fillId="4" borderId="4" xfId="0" applyNumberFormat="1" applyFill="1" applyBorder="1" applyAlignment="1">
      <alignment vertical="center"/>
    </xf>
    <xf numFmtId="4" fontId="6" fillId="2" borderId="0" xfId="0" applyNumberFormat="1" applyFont="1" applyFill="1" applyAlignment="1">
      <alignment horizontal="center" vertical="center"/>
    </xf>
    <xf numFmtId="4" fontId="0" fillId="4" borderId="6" xfId="0" applyNumberFormat="1" applyFill="1" applyBorder="1" applyAlignment="1">
      <alignment vertical="center"/>
    </xf>
    <xf numFmtId="4" fontId="0" fillId="4" borderId="7" xfId="0" applyNumberFormat="1" applyFill="1" applyBorder="1" applyAlignment="1">
      <alignment vertical="center"/>
    </xf>
    <xf numFmtId="9" fontId="11" fillId="4" borderId="0" xfId="1" applyFont="1" applyFill="1" applyBorder="1"/>
    <xf numFmtId="0" fontId="10" fillId="5" borderId="0" xfId="0" applyFont="1" applyFill="1"/>
    <xf numFmtId="10" fontId="11" fillId="5" borderId="0" xfId="1" applyNumberFormat="1" applyFont="1" applyFill="1" applyBorder="1"/>
    <xf numFmtId="4" fontId="11" fillId="5" borderId="0" xfId="1" applyNumberFormat="1" applyFont="1" applyFill="1" applyBorder="1"/>
    <xf numFmtId="9" fontId="11" fillId="5" borderId="0" xfId="1" applyFont="1" applyFill="1" applyBorder="1"/>
    <xf numFmtId="0" fontId="12" fillId="5" borderId="0" xfId="0" applyFont="1" applyFill="1" applyAlignment="1">
      <alignment horizontal="left" vertical="top" wrapText="1"/>
    </xf>
    <xf numFmtId="4" fontId="13" fillId="5" borderId="0" xfId="0" applyNumberFormat="1" applyFont="1" applyFill="1" applyAlignment="1">
      <alignment horizontal="right" vertical="top" shrinkToFit="1"/>
    </xf>
    <xf numFmtId="9" fontId="13" fillId="5" borderId="0" xfId="1" applyFont="1" applyFill="1" applyAlignment="1">
      <alignment horizontal="right" vertical="top" shrinkToFit="1"/>
    </xf>
    <xf numFmtId="0" fontId="9" fillId="5" borderId="0" xfId="0" applyFont="1" applyFill="1" applyAlignment="1">
      <alignment horizontal="left" vertical="center"/>
    </xf>
    <xf numFmtId="4" fontId="9" fillId="5" borderId="0" xfId="0" applyNumberFormat="1" applyFont="1" applyFill="1" applyAlignment="1">
      <alignment horizontal="right" vertical="center"/>
    </xf>
    <xf numFmtId="9" fontId="9" fillId="5" borderId="0" xfId="1" applyFont="1" applyFill="1" applyAlignment="1">
      <alignment horizontal="right" vertical="center"/>
    </xf>
    <xf numFmtId="0" fontId="9" fillId="5" borderId="0" xfId="0" applyFont="1" applyFill="1"/>
    <xf numFmtId="4" fontId="9" fillId="5" borderId="0" xfId="0" applyNumberFormat="1" applyFont="1" applyFill="1"/>
    <xf numFmtId="9" fontId="9" fillId="5" borderId="0" xfId="1" applyFont="1" applyFill="1"/>
    <xf numFmtId="0" fontId="0" fillId="5" borderId="0" xfId="0" applyFill="1"/>
    <xf numFmtId="0" fontId="14" fillId="5" borderId="0" xfId="0" applyFont="1" applyFill="1"/>
    <xf numFmtId="0" fontId="14" fillId="5" borderId="0" xfId="0" applyFont="1" applyFill="1" applyAlignment="1">
      <alignment horizontal="center"/>
    </xf>
    <xf numFmtId="4" fontId="9" fillId="2" borderId="0" xfId="0" applyNumberFormat="1" applyFont="1" applyFill="1" applyAlignment="1">
      <alignment horizontal="center" vertical="center"/>
    </xf>
    <xf numFmtId="9" fontId="10" fillId="5" borderId="0" xfId="1" applyFont="1" applyFill="1"/>
    <xf numFmtId="9" fontId="14" fillId="5" borderId="0" xfId="1" applyFont="1" applyFill="1"/>
    <xf numFmtId="9" fontId="9" fillId="2" borderId="0" xfId="1" applyFont="1" applyFill="1" applyAlignment="1">
      <alignment horizontal="center" vertical="center"/>
    </xf>
    <xf numFmtId="9" fontId="12" fillId="5" borderId="0" xfId="1" applyFont="1" applyFill="1" applyAlignment="1">
      <alignment horizontal="left" vertical="top" wrapText="1"/>
    </xf>
    <xf numFmtId="0" fontId="9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left" vertical="top" wrapText="1"/>
    </xf>
    <xf numFmtId="4" fontId="13" fillId="7" borderId="0" xfId="0" applyNumberFormat="1" applyFont="1" applyFill="1" applyAlignment="1">
      <alignment horizontal="right" vertical="top" shrinkToFit="1"/>
    </xf>
    <xf numFmtId="0" fontId="10" fillId="0" borderId="0" xfId="0" applyFont="1"/>
    <xf numFmtId="164" fontId="11" fillId="4" borderId="0" xfId="1" applyNumberFormat="1" applyFont="1" applyFill="1" applyBorder="1"/>
    <xf numFmtId="9" fontId="10" fillId="0" borderId="0" xfId="1" applyFont="1"/>
    <xf numFmtId="0" fontId="10" fillId="0" borderId="0" xfId="0" applyFont="1" applyAlignment="1">
      <alignment horizontal="right"/>
    </xf>
    <xf numFmtId="0" fontId="14" fillId="0" borderId="0" xfId="0" applyFont="1"/>
    <xf numFmtId="9" fontId="9" fillId="6" borderId="0" xfId="1" applyFont="1" applyFill="1" applyAlignment="1">
      <alignment horizontal="center" vertical="center"/>
    </xf>
    <xf numFmtId="9" fontId="14" fillId="5" borderId="0" xfId="1" applyFont="1" applyFill="1" applyAlignment="1">
      <alignment horizontal="center"/>
    </xf>
    <xf numFmtId="9" fontId="13" fillId="7" borderId="0" xfId="1" applyFont="1" applyFill="1" applyAlignment="1">
      <alignment horizontal="right" vertical="top" shrinkToFit="1"/>
    </xf>
    <xf numFmtId="1" fontId="9" fillId="6" borderId="0" xfId="1" applyNumberFormat="1" applyFont="1" applyFill="1" applyAlignment="1">
      <alignment horizontal="center" vertical="center"/>
    </xf>
    <xf numFmtId="4" fontId="17" fillId="4" borderId="0" xfId="1" applyNumberFormat="1" applyFont="1" applyFill="1" applyBorder="1"/>
    <xf numFmtId="4" fontId="17" fillId="4" borderId="1" xfId="1" applyNumberFormat="1" applyFont="1" applyFill="1" applyBorder="1"/>
    <xf numFmtId="10" fontId="18" fillId="0" borderId="0" xfId="1" applyNumberFormat="1" applyFont="1" applyBorder="1"/>
    <xf numFmtId="10" fontId="17" fillId="4" borderId="0" xfId="1" applyNumberFormat="1" applyFont="1" applyFill="1" applyBorder="1"/>
    <xf numFmtId="2" fontId="18" fillId="0" borderId="0" xfId="1" applyNumberFormat="1" applyFont="1" applyBorder="1"/>
    <xf numFmtId="10" fontId="17" fillId="4" borderId="1" xfId="1" applyNumberFormat="1" applyFont="1" applyFill="1" applyBorder="1"/>
    <xf numFmtId="164" fontId="18" fillId="0" borderId="3" xfId="0" applyNumberFormat="1" applyFont="1" applyBorder="1"/>
    <xf numFmtId="0" fontId="18" fillId="0" borderId="0" xfId="0" applyFont="1"/>
    <xf numFmtId="164" fontId="17" fillId="4" borderId="0" xfId="1" applyNumberFormat="1" applyFont="1" applyFill="1" applyBorder="1"/>
    <xf numFmtId="164" fontId="18" fillId="0" borderId="0" xfId="0" applyNumberFormat="1" applyFont="1"/>
    <xf numFmtId="10" fontId="18" fillId="0" borderId="1" xfId="1" applyNumberFormat="1" applyFont="1" applyBorder="1"/>
    <xf numFmtId="164" fontId="17" fillId="4" borderId="1" xfId="1" applyNumberFormat="1" applyFont="1" applyFill="1" applyBorder="1"/>
    <xf numFmtId="2" fontId="18" fillId="0" borderId="0" xfId="0" applyNumberFormat="1" applyFont="1"/>
    <xf numFmtId="164" fontId="18" fillId="0" borderId="1" xfId="0" applyNumberFormat="1" applyFont="1" applyBorder="1"/>
    <xf numFmtId="164" fontId="16" fillId="4" borderId="0" xfId="1" applyNumberFormat="1" applyFont="1" applyFill="1" applyBorder="1"/>
    <xf numFmtId="164" fontId="16" fillId="4" borderId="1" xfId="1" applyNumberFormat="1" applyFont="1" applyFill="1" applyBorder="1"/>
    <xf numFmtId="0" fontId="18" fillId="0" borderId="3" xfId="0" applyFont="1" applyBorder="1"/>
    <xf numFmtId="0" fontId="19" fillId="0" borderId="0" xfId="0" applyFont="1"/>
    <xf numFmtId="0" fontId="16" fillId="0" borderId="0" xfId="0" applyFont="1"/>
    <xf numFmtId="0" fontId="16" fillId="0" borderId="1" xfId="0" applyFont="1" applyBorder="1"/>
    <xf numFmtId="0" fontId="17" fillId="0" borderId="0" xfId="0" applyFont="1"/>
    <xf numFmtId="0" fontId="18" fillId="0" borderId="1" xfId="0" applyFont="1" applyBorder="1"/>
    <xf numFmtId="0" fontId="2" fillId="6" borderId="15" xfId="0" applyFont="1" applyFill="1" applyBorder="1" applyAlignment="1">
      <alignment vertical="center"/>
    </xf>
    <xf numFmtId="0" fontId="9" fillId="6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10" fontId="18" fillId="0" borderId="2" xfId="1" applyNumberFormat="1" applyFont="1" applyBorder="1" applyAlignment="1">
      <alignment horizontal="right"/>
    </xf>
    <xf numFmtId="10" fontId="18" fillId="0" borderId="11" xfId="1" applyNumberFormat="1" applyFont="1" applyBorder="1" applyAlignment="1">
      <alignment horizontal="right"/>
    </xf>
    <xf numFmtId="10" fontId="18" fillId="0" borderId="4" xfId="1" applyNumberFormat="1" applyFont="1" applyBorder="1" applyAlignment="1">
      <alignment horizontal="right"/>
    </xf>
    <xf numFmtId="10" fontId="18" fillId="0" borderId="9" xfId="1" applyNumberFormat="1" applyFont="1" applyBorder="1" applyAlignment="1">
      <alignment horizontal="right"/>
    </xf>
    <xf numFmtId="10" fontId="17" fillId="4" borderId="4" xfId="1" applyNumberFormat="1" applyFont="1" applyFill="1" applyBorder="1" applyAlignment="1">
      <alignment horizontal="right"/>
    </xf>
    <xf numFmtId="10" fontId="17" fillId="4" borderId="9" xfId="1" applyNumberFormat="1" applyFont="1" applyFill="1" applyBorder="1" applyAlignment="1">
      <alignment horizontal="right"/>
    </xf>
    <xf numFmtId="2" fontId="18" fillId="0" borderId="4" xfId="1" applyNumberFormat="1" applyFont="1" applyBorder="1" applyAlignment="1">
      <alignment horizontal="right"/>
    </xf>
    <xf numFmtId="2" fontId="18" fillId="0" borderId="9" xfId="1" applyNumberFormat="1" applyFont="1" applyBorder="1" applyAlignment="1">
      <alignment horizontal="right"/>
    </xf>
    <xf numFmtId="10" fontId="17" fillId="4" borderId="5" xfId="1" applyNumberFormat="1" applyFont="1" applyFill="1" applyBorder="1" applyAlignment="1">
      <alignment horizontal="right"/>
    </xf>
    <xf numFmtId="10" fontId="17" fillId="4" borderId="10" xfId="1" applyNumberFormat="1" applyFont="1" applyFill="1" applyBorder="1" applyAlignment="1">
      <alignment horizontal="right"/>
    </xf>
    <xf numFmtId="164" fontId="18" fillId="0" borderId="2" xfId="0" applyNumberFormat="1" applyFont="1" applyBorder="1" applyAlignment="1">
      <alignment horizontal="right"/>
    </xf>
    <xf numFmtId="164" fontId="18" fillId="0" borderId="11" xfId="0" applyNumberFormat="1" applyFont="1" applyBorder="1" applyAlignment="1">
      <alignment horizontal="right"/>
    </xf>
    <xf numFmtId="164" fontId="18" fillId="0" borderId="4" xfId="0" applyNumberFormat="1" applyFont="1" applyBorder="1" applyAlignment="1">
      <alignment horizontal="right"/>
    </xf>
    <xf numFmtId="164" fontId="18" fillId="0" borderId="9" xfId="0" applyNumberFormat="1" applyFont="1" applyBorder="1" applyAlignment="1">
      <alignment horizontal="right"/>
    </xf>
    <xf numFmtId="164" fontId="15" fillId="0" borderId="4" xfId="0" applyNumberFormat="1" applyFont="1" applyBorder="1" applyAlignment="1">
      <alignment horizontal="right"/>
    </xf>
    <xf numFmtId="164" fontId="15" fillId="0" borderId="9" xfId="0" applyNumberFormat="1" applyFont="1" applyBorder="1" applyAlignment="1">
      <alignment horizontal="right"/>
    </xf>
    <xf numFmtId="164" fontId="17" fillId="4" borderId="4" xfId="1" applyNumberFormat="1" applyFont="1" applyFill="1" applyBorder="1" applyAlignment="1">
      <alignment horizontal="right"/>
    </xf>
    <xf numFmtId="164" fontId="17" fillId="4" borderId="9" xfId="1" applyNumberFormat="1" applyFont="1" applyFill="1" applyBorder="1" applyAlignment="1">
      <alignment horizontal="right"/>
    </xf>
    <xf numFmtId="10" fontId="18" fillId="0" borderId="5" xfId="1" applyNumberFormat="1" applyFont="1" applyBorder="1" applyAlignment="1">
      <alignment horizontal="right"/>
    </xf>
    <xf numFmtId="10" fontId="18" fillId="0" borderId="10" xfId="1" applyNumberFormat="1" applyFont="1" applyBorder="1" applyAlignment="1">
      <alignment horizontal="right"/>
    </xf>
    <xf numFmtId="164" fontId="17" fillId="4" borderId="5" xfId="1" applyNumberFormat="1" applyFont="1" applyFill="1" applyBorder="1" applyAlignment="1">
      <alignment horizontal="right"/>
    </xf>
    <xf numFmtId="164" fontId="17" fillId="4" borderId="10" xfId="1" applyNumberFormat="1" applyFont="1" applyFill="1" applyBorder="1" applyAlignment="1">
      <alignment horizontal="right"/>
    </xf>
    <xf numFmtId="2" fontId="18" fillId="0" borderId="4" xfId="0" applyNumberFormat="1" applyFont="1" applyBorder="1" applyAlignment="1">
      <alignment horizontal="right"/>
    </xf>
    <xf numFmtId="2" fontId="18" fillId="0" borderId="9" xfId="0" applyNumberFormat="1" applyFont="1" applyBorder="1" applyAlignment="1">
      <alignment horizontal="right"/>
    </xf>
    <xf numFmtId="164" fontId="18" fillId="0" borderId="5" xfId="0" applyNumberFormat="1" applyFont="1" applyBorder="1" applyAlignment="1">
      <alignment horizontal="right"/>
    </xf>
    <xf numFmtId="164" fontId="18" fillId="0" borderId="10" xfId="0" applyNumberFormat="1" applyFont="1" applyBorder="1" applyAlignment="1">
      <alignment horizontal="right"/>
    </xf>
    <xf numFmtId="164" fontId="15" fillId="0" borderId="5" xfId="0" applyNumberFormat="1" applyFont="1" applyBorder="1" applyAlignment="1">
      <alignment horizontal="right"/>
    </xf>
    <xf numFmtId="164" fontId="15" fillId="0" borderId="10" xfId="0" applyNumberFormat="1" applyFont="1" applyBorder="1" applyAlignment="1">
      <alignment horizontal="right"/>
    </xf>
    <xf numFmtId="0" fontId="18" fillId="0" borderId="0" xfId="0" applyFont="1" applyAlignment="1">
      <alignment horizontal="right"/>
    </xf>
    <xf numFmtId="4" fontId="17" fillId="4" borderId="0" xfId="1" applyNumberFormat="1" applyFont="1" applyFill="1" applyBorder="1" applyAlignment="1">
      <alignment horizontal="right"/>
    </xf>
    <xf numFmtId="4" fontId="17" fillId="4" borderId="1" xfId="1" applyNumberFormat="1" applyFont="1" applyFill="1" applyBorder="1" applyAlignment="1">
      <alignment horizontal="right"/>
    </xf>
    <xf numFmtId="10" fontId="18" fillId="0" borderId="0" xfId="1" applyNumberFormat="1" applyFont="1" applyBorder="1" applyAlignment="1">
      <alignment horizontal="right"/>
    </xf>
    <xf numFmtId="10" fontId="17" fillId="4" borderId="0" xfId="1" applyNumberFormat="1" applyFont="1" applyFill="1" applyBorder="1" applyAlignment="1">
      <alignment horizontal="right"/>
    </xf>
    <xf numFmtId="2" fontId="18" fillId="0" borderId="0" xfId="1" applyNumberFormat="1" applyFont="1" applyBorder="1" applyAlignment="1">
      <alignment horizontal="right"/>
    </xf>
    <xf numFmtId="10" fontId="17" fillId="4" borderId="1" xfId="1" applyNumberFormat="1" applyFont="1" applyFill="1" applyBorder="1" applyAlignment="1">
      <alignment horizontal="right"/>
    </xf>
    <xf numFmtId="164" fontId="18" fillId="0" borderId="3" xfId="0" applyNumberFormat="1" applyFont="1" applyBorder="1" applyAlignment="1">
      <alignment horizontal="right"/>
    </xf>
    <xf numFmtId="164" fontId="17" fillId="4" borderId="0" xfId="1" applyNumberFormat="1" applyFont="1" applyFill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0" fontId="18" fillId="0" borderId="1" xfId="1" applyNumberFormat="1" applyFont="1" applyBorder="1" applyAlignment="1">
      <alignment horizontal="right"/>
    </xf>
    <xf numFmtId="164" fontId="17" fillId="4" borderId="1" xfId="1" applyNumberFormat="1" applyFont="1" applyFill="1" applyBorder="1" applyAlignment="1">
      <alignment horizontal="right"/>
    </xf>
    <xf numFmtId="2" fontId="18" fillId="0" borderId="0" xfId="0" applyNumberFormat="1" applyFont="1" applyAlignment="1">
      <alignment horizontal="right"/>
    </xf>
    <xf numFmtId="164" fontId="18" fillId="0" borderId="1" xfId="0" applyNumberFormat="1" applyFont="1" applyBorder="1" applyAlignment="1">
      <alignment horizontal="right"/>
    </xf>
    <xf numFmtId="0" fontId="18" fillId="8" borderId="0" xfId="0" applyFont="1" applyFill="1"/>
    <xf numFmtId="164" fontId="18" fillId="8" borderId="0" xfId="0" applyNumberFormat="1" applyFont="1" applyFill="1" applyAlignment="1">
      <alignment horizontal="right"/>
    </xf>
    <xf numFmtId="164" fontId="18" fillId="8" borderId="0" xfId="0" applyNumberFormat="1" applyFont="1" applyFill="1"/>
    <xf numFmtId="164" fontId="18" fillId="8" borderId="4" xfId="0" applyNumberFormat="1" applyFont="1" applyFill="1" applyBorder="1" applyAlignment="1">
      <alignment horizontal="right"/>
    </xf>
    <xf numFmtId="164" fontId="18" fillId="8" borderId="9" xfId="0" applyNumberFormat="1" applyFont="1" applyFill="1" applyBorder="1" applyAlignment="1">
      <alignment horizontal="right"/>
    </xf>
    <xf numFmtId="4" fontId="17" fillId="4" borderId="2" xfId="1" applyNumberFormat="1" applyFont="1" applyFill="1" applyBorder="1" applyAlignment="1">
      <alignment horizontal="right"/>
    </xf>
    <xf numFmtId="4" fontId="17" fillId="4" borderId="11" xfId="1" applyNumberFormat="1" applyFont="1" applyFill="1" applyBorder="1" applyAlignment="1">
      <alignment horizontal="right"/>
    </xf>
    <xf numFmtId="4" fontId="17" fillId="4" borderId="4" xfId="1" applyNumberFormat="1" applyFont="1" applyFill="1" applyBorder="1" applyAlignment="1">
      <alignment horizontal="right"/>
    </xf>
    <xf numFmtId="4" fontId="17" fillId="4" borderId="9" xfId="1" applyNumberFormat="1" applyFont="1" applyFill="1" applyBorder="1" applyAlignment="1">
      <alignment horizontal="right"/>
    </xf>
    <xf numFmtId="4" fontId="17" fillId="4" borderId="5" xfId="1" applyNumberFormat="1" applyFont="1" applyFill="1" applyBorder="1" applyAlignment="1">
      <alignment horizontal="right"/>
    </xf>
    <xf numFmtId="4" fontId="17" fillId="4" borderId="10" xfId="1" applyNumberFormat="1" applyFont="1" applyFill="1" applyBorder="1" applyAlignment="1">
      <alignment horizontal="right"/>
    </xf>
    <xf numFmtId="0" fontId="2" fillId="2" borderId="16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right" vertical="center"/>
    </xf>
    <xf numFmtId="164" fontId="11" fillId="4" borderId="0" xfId="1" applyNumberFormat="1" applyFont="1" applyFill="1" applyBorder="1" applyAlignment="1">
      <alignment horizontal="right"/>
    </xf>
    <xf numFmtId="0" fontId="12" fillId="5" borderId="0" xfId="0" applyFont="1" applyFill="1" applyAlignment="1">
      <alignment horizontal="right" vertical="top" wrapText="1"/>
    </xf>
    <xf numFmtId="4" fontId="11" fillId="5" borderId="0" xfId="1" applyNumberFormat="1" applyFont="1" applyFill="1" applyBorder="1" applyAlignment="1">
      <alignment horizontal="right"/>
    </xf>
    <xf numFmtId="4" fontId="9" fillId="5" borderId="0" xfId="0" applyNumberFormat="1" applyFont="1" applyFill="1" applyAlignment="1">
      <alignment horizontal="right"/>
    </xf>
    <xf numFmtId="0" fontId="10" fillId="5" borderId="0" xfId="0" applyFont="1" applyFill="1" applyAlignment="1">
      <alignment horizontal="right"/>
    </xf>
    <xf numFmtId="4" fontId="0" fillId="4" borderId="0" xfId="0" applyNumberFormat="1" applyFill="1"/>
    <xf numFmtId="4" fontId="4" fillId="4" borderId="0" xfId="0" applyNumberFormat="1" applyFont="1" applyFill="1"/>
    <xf numFmtId="0" fontId="9" fillId="2" borderId="0" xfId="0" applyFont="1" applyFill="1" applyAlignment="1">
      <alignment horizontal="left" vertical="center"/>
    </xf>
    <xf numFmtId="4" fontId="0" fillId="4" borderId="8" xfId="0" applyNumberFormat="1" applyFill="1" applyBorder="1"/>
    <xf numFmtId="4" fontId="20" fillId="4" borderId="6" xfId="0" applyNumberFormat="1" applyFont="1" applyFill="1" applyBorder="1" applyAlignment="1">
      <alignment horizontal="right" vertical="center"/>
    </xf>
    <xf numFmtId="4" fontId="21" fillId="4" borderId="6" xfId="0" applyNumberFormat="1" applyFont="1" applyFill="1" applyBorder="1"/>
    <xf numFmtId="4" fontId="12" fillId="5" borderId="0" xfId="0" applyNumberFormat="1" applyFont="1" applyFill="1" applyAlignment="1">
      <alignment horizontal="right" vertical="top" wrapText="1"/>
    </xf>
    <xf numFmtId="4" fontId="8" fillId="4" borderId="7" xfId="0" applyNumberFormat="1" applyFont="1" applyFill="1" applyBorder="1"/>
    <xf numFmtId="4" fontId="5" fillId="4" borderId="8" xfId="0" applyNumberFormat="1" applyFont="1" applyFill="1" applyBorder="1"/>
    <xf numFmtId="10" fontId="9" fillId="10" borderId="0" xfId="1" applyNumberFormat="1" applyFont="1" applyFill="1" applyBorder="1"/>
    <xf numFmtId="164" fontId="11" fillId="9" borderId="0" xfId="1" applyNumberFormat="1" applyFont="1" applyFill="1" applyBorder="1"/>
    <xf numFmtId="4" fontId="11" fillId="4" borderId="0" xfId="1" applyNumberFormat="1" applyFont="1" applyFill="1" applyBorder="1" applyAlignment="1">
      <alignment horizontal="right"/>
    </xf>
    <xf numFmtId="4" fontId="11" fillId="9" borderId="0" xfId="1" applyNumberFormat="1" applyFont="1" applyFill="1" applyBorder="1" applyAlignment="1">
      <alignment horizontal="right"/>
    </xf>
    <xf numFmtId="4" fontId="9" fillId="10" borderId="0" xfId="1" applyNumberFormat="1" applyFont="1" applyFill="1" applyBorder="1"/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27" fillId="0" borderId="0" xfId="0" applyFont="1"/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right" vertical="center" wrapText="1"/>
    </xf>
    <xf numFmtId="164" fontId="11" fillId="4" borderId="0" xfId="1" applyNumberFormat="1" applyFont="1" applyFill="1" applyBorder="1" applyAlignment="1">
      <alignment horizontal="left"/>
    </xf>
    <xf numFmtId="44" fontId="28" fillId="0" borderId="17" xfId="0" applyNumberFormat="1" applyFont="1" applyBorder="1" applyAlignment="1">
      <alignment horizontal="right" vertical="center" wrapText="1"/>
    </xf>
    <xf numFmtId="44" fontId="11" fillId="4" borderId="0" xfId="1" applyNumberFormat="1" applyFont="1" applyFill="1" applyBorder="1"/>
    <xf numFmtId="0" fontId="27" fillId="0" borderId="18" xfId="0" applyFont="1" applyBorder="1" applyAlignment="1">
      <alignment horizontal="left" vertical="center" wrapText="1"/>
    </xf>
    <xf numFmtId="164" fontId="11" fillId="4" borderId="0" xfId="1" applyNumberFormat="1" applyFont="1" applyFill="1" applyBorder="1" applyProtection="1"/>
    <xf numFmtId="164" fontId="11" fillId="4" borderId="0" xfId="1" applyNumberFormat="1" applyFont="1" applyFill="1" applyBorder="1" applyAlignment="1" applyProtection="1">
      <alignment horizontal="right"/>
    </xf>
    <xf numFmtId="9" fontId="11" fillId="4" borderId="0" xfId="1" applyFont="1" applyFill="1" applyBorder="1" applyProtection="1"/>
    <xf numFmtId="9" fontId="10" fillId="5" borderId="0" xfId="1" applyFont="1" applyFill="1" applyProtection="1"/>
    <xf numFmtId="4" fontId="9" fillId="2" borderId="0" xfId="0" applyNumberFormat="1" applyFont="1" applyFill="1" applyAlignment="1">
      <alignment horizontal="left" vertical="center"/>
    </xf>
    <xf numFmtId="0" fontId="10" fillId="5" borderId="0" xfId="0" applyFont="1" applyFill="1" applyAlignment="1">
      <alignment horizontal="left"/>
    </xf>
    <xf numFmtId="9" fontId="9" fillId="2" borderId="0" xfId="1" applyFont="1" applyFill="1" applyAlignment="1" applyProtection="1">
      <alignment horizontal="left" vertical="center"/>
    </xf>
    <xf numFmtId="9" fontId="10" fillId="5" borderId="0" xfId="1" applyFont="1" applyFill="1" applyAlignment="1" applyProtection="1">
      <alignment horizontal="left"/>
    </xf>
    <xf numFmtId="0" fontId="10" fillId="0" borderId="0" xfId="0" applyFont="1" applyAlignment="1">
      <alignment horizontal="left"/>
    </xf>
    <xf numFmtId="10" fontId="9" fillId="10" borderId="0" xfId="1" applyNumberFormat="1" applyFont="1" applyFill="1" applyBorder="1" applyAlignment="1">
      <alignment horizontal="right"/>
    </xf>
    <xf numFmtId="0" fontId="33" fillId="0" borderId="0" xfId="0" applyFont="1"/>
    <xf numFmtId="4" fontId="20" fillId="4" borderId="6" xfId="0" applyNumberFormat="1" applyFont="1" applyFill="1" applyBorder="1"/>
    <xf numFmtId="4" fontId="20" fillId="4" borderId="0" xfId="0" applyNumberFormat="1" applyFont="1" applyFill="1"/>
    <xf numFmtId="4" fontId="20" fillId="4" borderId="7" xfId="0" applyNumberFormat="1" applyFont="1" applyFill="1" applyBorder="1" applyAlignment="1">
      <alignment horizontal="right" vertical="center"/>
    </xf>
    <xf numFmtId="4" fontId="20" fillId="4" borderId="7" xfId="0" applyNumberFormat="1" applyFont="1" applyFill="1" applyBorder="1"/>
    <xf numFmtId="0" fontId="9" fillId="2" borderId="0" xfId="0" applyFont="1" applyFill="1" applyAlignment="1">
      <alignment horizontal="center" vertical="center" wrapText="1"/>
    </xf>
    <xf numFmtId="4" fontId="9" fillId="10" borderId="0" xfId="1" applyNumberFormat="1" applyFont="1" applyFill="1" applyBorder="1" applyAlignment="1">
      <alignment horizontal="right"/>
    </xf>
    <xf numFmtId="0" fontId="23" fillId="0" borderId="0" xfId="0" applyFont="1" applyAlignment="1">
      <alignment horizontal="center" vertical="center"/>
    </xf>
    <xf numFmtId="0" fontId="34" fillId="0" borderId="0" xfId="2" applyFont="1" applyAlignment="1">
      <alignment horizontal="justify" vertical="center"/>
    </xf>
    <xf numFmtId="0" fontId="36" fillId="0" borderId="0" xfId="0" applyFont="1"/>
    <xf numFmtId="0" fontId="35" fillId="0" borderId="0" xfId="0" applyFont="1"/>
    <xf numFmtId="0" fontId="38" fillId="0" borderId="0" xfId="0" applyFont="1" applyAlignment="1">
      <alignment horizontal="left" vertical="center" wrapText="1"/>
    </xf>
    <xf numFmtId="9" fontId="9" fillId="5" borderId="0" xfId="1" applyFont="1" applyFill="1" applyAlignment="1">
      <alignment horizontal="center" vertical="center"/>
    </xf>
    <xf numFmtId="0" fontId="42" fillId="0" borderId="0" xfId="0" applyFont="1"/>
    <xf numFmtId="0" fontId="42" fillId="0" borderId="0" xfId="0" applyFont="1" applyAlignment="1">
      <alignment wrapText="1"/>
    </xf>
    <xf numFmtId="0" fontId="9" fillId="5" borderId="0" xfId="0" applyFont="1" applyFill="1" applyAlignment="1">
      <alignment horizontal="center" vertical="center" wrapText="1"/>
    </xf>
    <xf numFmtId="10" fontId="9" fillId="10" borderId="25" xfId="1" applyNumberFormat="1" applyFont="1" applyFill="1" applyBorder="1" applyAlignment="1">
      <alignment horizontal="center" vertical="center"/>
    </xf>
    <xf numFmtId="164" fontId="11" fillId="5" borderId="24" xfId="1" applyNumberFormat="1" applyFont="1" applyFill="1" applyBorder="1" applyAlignment="1" applyProtection="1">
      <alignment horizontal="right" vertical="center"/>
    </xf>
    <xf numFmtId="44" fontId="9" fillId="2" borderId="0" xfId="3" applyNumberFormat="1" applyFont="1" applyFill="1" applyAlignment="1">
      <alignment horizontal="right" vertical="center"/>
    </xf>
    <xf numFmtId="4" fontId="44" fillId="2" borderId="0" xfId="0" applyNumberFormat="1" applyFont="1" applyFill="1" applyAlignment="1">
      <alignment horizontal="left" vertical="center"/>
    </xf>
    <xf numFmtId="164" fontId="43" fillId="4" borderId="0" xfId="1" applyNumberFormat="1" applyFont="1" applyFill="1" applyBorder="1" applyAlignment="1">
      <alignment vertical="center" wrapText="1"/>
    </xf>
    <xf numFmtId="0" fontId="9" fillId="6" borderId="26" xfId="0" applyFont="1" applyFill="1" applyBorder="1" applyAlignment="1">
      <alignment horizontal="center" vertical="center"/>
    </xf>
    <xf numFmtId="9" fontId="37" fillId="0" borderId="23" xfId="1" applyFont="1" applyBorder="1" applyAlignment="1">
      <alignment horizontal="right" vertical="center"/>
    </xf>
    <xf numFmtId="2" fontId="37" fillId="0" borderId="23" xfId="0" applyNumberFormat="1" applyFont="1" applyBorder="1" applyAlignment="1">
      <alignment horizontal="right" vertical="center"/>
    </xf>
    <xf numFmtId="9" fontId="37" fillId="0" borderId="22" xfId="1" applyFont="1" applyBorder="1" applyAlignment="1">
      <alignment horizontal="right" vertical="center"/>
    </xf>
    <xf numFmtId="2" fontId="37" fillId="0" borderId="22" xfId="0" applyNumberFormat="1" applyFont="1" applyBorder="1" applyAlignment="1">
      <alignment horizontal="right" vertical="center"/>
    </xf>
    <xf numFmtId="2" fontId="12" fillId="5" borderId="0" xfId="0" applyNumberFormat="1" applyFont="1" applyFill="1" applyAlignment="1">
      <alignment horizontal="right" vertical="top" wrapText="1"/>
    </xf>
    <xf numFmtId="2" fontId="39" fillId="5" borderId="0" xfId="1" applyNumberFormat="1" applyFont="1" applyFill="1" applyBorder="1" applyProtection="1"/>
    <xf numFmtId="2" fontId="39" fillId="5" borderId="0" xfId="1" applyNumberFormat="1" applyFont="1" applyFill="1" applyBorder="1"/>
    <xf numFmtId="9" fontId="9" fillId="6" borderId="0" xfId="1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/>
    </xf>
    <xf numFmtId="4" fontId="9" fillId="6" borderId="0" xfId="0" applyNumberFormat="1" applyFont="1" applyFill="1" applyAlignment="1">
      <alignment horizontal="center" vertical="center" wrapText="1"/>
    </xf>
    <xf numFmtId="0" fontId="30" fillId="0" borderId="0" xfId="0" applyFont="1" applyAlignment="1">
      <alignment horizontal="left" vertical="center" wrapText="1"/>
    </xf>
    <xf numFmtId="164" fontId="11" fillId="4" borderId="0" xfId="1" applyNumberFormat="1" applyFont="1" applyFill="1" applyBorder="1" applyAlignment="1">
      <alignment horizontal="left"/>
    </xf>
    <xf numFmtId="4" fontId="9" fillId="2" borderId="0" xfId="0" applyNumberFormat="1" applyFont="1" applyFill="1" applyAlignment="1">
      <alignment horizontal="center" vertical="center"/>
    </xf>
    <xf numFmtId="0" fontId="38" fillId="0" borderId="0" xfId="0" applyFont="1" applyAlignment="1">
      <alignment horizontal="left" vertical="center" wrapText="1"/>
    </xf>
    <xf numFmtId="0" fontId="9" fillId="6" borderId="12" xfId="0" applyFont="1" applyFill="1" applyBorder="1" applyAlignment="1">
      <alignment horizontal="center" vertical="center" textRotation="90" wrapText="1"/>
    </xf>
    <xf numFmtId="0" fontId="9" fillId="6" borderId="19" xfId="0" applyFont="1" applyFill="1" applyBorder="1" applyAlignment="1">
      <alignment horizontal="center" vertical="center" textRotation="90" wrapText="1"/>
    </xf>
    <xf numFmtId="0" fontId="9" fillId="6" borderId="20" xfId="0" applyFont="1" applyFill="1" applyBorder="1" applyAlignment="1">
      <alignment horizontal="center" vertical="center" textRotation="90" wrapText="1"/>
    </xf>
    <xf numFmtId="0" fontId="9" fillId="6" borderId="14" xfId="0" applyFont="1" applyFill="1" applyBorder="1" applyAlignment="1">
      <alignment horizontal="center" vertical="center" textRotation="90" wrapText="1"/>
    </xf>
    <xf numFmtId="0" fontId="9" fillId="6" borderId="2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4">
    <cellStyle name="Hipervínculo" xfId="2" builtinId="8"/>
    <cellStyle name="Normal" xfId="0" builtinId="0"/>
    <cellStyle name="Normal 2" xfId="3"/>
    <cellStyle name="Porcentaje" xfId="1" builtinId="5"/>
  </cellStyles>
  <dxfs count="65"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9.9978637043366805E-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249977111117893"/>
        <name val="Aptos Narrow"/>
        <scheme val="minor"/>
      </font>
      <fill>
        <patternFill patternType="solid">
          <fgColor indexed="64"/>
          <bgColor theme="3" tint="0.89999084444715716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  <numFmt numFmtId="164" formatCode="#,##0.00_ ;[Red]\-#,##0.00\ "/>
      <alignment horizontal="righ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none"/>
      </font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outline="0">
        <right style="medium">
          <color indexed="64"/>
        </right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fill>
        <patternFill patternType="solid">
          <fgColor indexed="64"/>
          <bgColor theme="3" tint="0.249977111117893"/>
        </patternFill>
      </fill>
      <alignment horizontal="center" vertical="center" textRotation="0" wrapText="0" indent="0" justifyLastLine="0" shrinkToFit="0" readingOrder="0"/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  <dxf>
      <font>
        <color rgb="FFC00000"/>
      </font>
    </dxf>
  </dxfs>
  <tableStyles count="0" defaultTableStyle="TableStyleMedium2" defaultPivotStyle="PivotStyleLight16"/>
  <colors>
    <mruColors>
      <color rgb="FF154285"/>
      <color rgb="FFFF99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j-ea"/>
                <a:cs typeface="Calibri" panose="020F0502020204030204" pitchFamily="34" charset="0"/>
              </a:defRPr>
            </a:pPr>
            <a:r>
              <a:rPr lang="es-ES"/>
              <a:t>NOF/FM </a:t>
            </a:r>
          </a:p>
          <a:p>
            <a:pPr>
              <a:defRPr/>
            </a:pPr>
            <a:r>
              <a:rPr lang="es-ES"/>
              <a:t>(En euros)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j-ea"/>
              <a:cs typeface="Calibri" panose="020F0502020204030204" pitchFamily="34" charset="0"/>
            </a:defRPr>
          </a:pPr>
          <a:endParaRPr lang="es-ES"/>
        </a:p>
      </c:txPr>
    </c:title>
    <c:autoTitleDeleted val="0"/>
    <c:plotArea>
      <c:layout/>
      <c:lineChart>
        <c:grouping val="standard"/>
        <c:varyColors val="0"/>
        <c:ser>
          <c:idx val="7"/>
          <c:order val="4"/>
          <c:tx>
            <c:strRef>
              <c:f>ANÁLISIS!#REF!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  <c:extLst xmlns:c15="http://schemas.microsoft.com/office/drawing/2012/chart"/>
            </c:numRef>
          </c:cat>
          <c:val>
            <c:numRef>
              <c:f>ANÁLISIS!#REF!</c:f>
              <c:numCache>
                <c:formatCode>General</c:formatCode>
                <c:ptCount val="1"/>
                <c:pt idx="0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254-4624-8394-166B10FA23E0}"/>
            </c:ext>
          </c:extLst>
        </c:ser>
        <c:ser>
          <c:idx val="12"/>
          <c:order val="6"/>
          <c:tx>
            <c:strRef>
              <c:f>ANÁLISIS!$B$37</c:f>
              <c:strCache>
                <c:ptCount val="1"/>
                <c:pt idx="0">
                  <c:v>NECESIDADES OPERATIVAS FINANCIERAS (NOF)</c:v>
                </c:pt>
              </c:strCache>
            </c:strRef>
          </c:tx>
          <c:spPr>
            <a:ln w="381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</c:numRef>
          </c:cat>
          <c:val>
            <c:numRef>
              <c:f>ANÁLISIS!$C$37:$I$37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54-4624-8394-166B10FA23E0}"/>
            </c:ext>
          </c:extLst>
        </c:ser>
        <c:ser>
          <c:idx val="14"/>
          <c:order val="8"/>
          <c:tx>
            <c:strRef>
              <c:f>ANÁLISIS!$B$39</c:f>
              <c:strCache>
                <c:ptCount val="1"/>
                <c:pt idx="0">
                  <c:v>Otros pasivos (descontar)</c:v>
                </c:pt>
              </c:strCache>
              <c:extLst xmlns:c15="http://schemas.microsoft.com/office/drawing/2012/chart"/>
            </c:strRef>
          </c:tx>
          <c:spPr>
            <a:ln w="3810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  <c:extLst xmlns:c15="http://schemas.microsoft.com/office/drawing/2012/chart"/>
            </c:numRef>
          </c:cat>
          <c:val>
            <c:numRef>
              <c:f>ANÁLISIS!$C$39:$I$39</c:f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2254-4624-8394-166B10FA23E0}"/>
            </c:ext>
          </c:extLst>
        </c:ser>
        <c:ser>
          <c:idx val="27"/>
          <c:order val="14"/>
          <c:tx>
            <c:strRef>
              <c:f>ANÁLISIS!$B$45</c:f>
              <c:strCache>
                <c:ptCount val="1"/>
                <c:pt idx="0">
                  <c:v>FONDO DE MANIOBRA (FM)</c:v>
                </c:pt>
              </c:strCache>
            </c:strRef>
          </c:tx>
          <c:spPr>
            <a:ln w="3810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ANÁLISIS!$C$1:$I$1</c:f>
              <c:numCache>
                <c:formatCode>General</c:formatCode>
                <c:ptCount val="6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</c:numCache>
            </c:numRef>
          </c:cat>
          <c:val>
            <c:numRef>
              <c:f>ANÁLISIS!$C$45:$I$45</c:f>
              <c:numCache>
                <c:formatCode>#,##0.00_ ;[Red]\-#,##0.00\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54-4624-8394-166B10FA23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>
                  <a:lumMod val="50000"/>
                  <a:lumOff val="50000"/>
                </a:schemeClr>
              </a:solidFill>
              <a:prstDash val="dash"/>
            </a:ln>
            <a:effectLst/>
          </c:spPr>
        </c:hiLowLines>
        <c:smooth val="0"/>
        <c:axId val="178180511"/>
        <c:axId val="1781713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ANÁLISIS!$B$31</c15:sqref>
                        </c15:formulaRef>
                      </c:ext>
                    </c:extLst>
                    <c:strCache>
                      <c:ptCount val="1"/>
                      <c:pt idx="0">
                        <c:v>Caja Operativa</c:v>
                      </c:pt>
                    </c:strCache>
                  </c:strRef>
                </c:tx>
                <c:spPr>
                  <a:ln w="381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ANÁLISIS!$C$31:$I$31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2254-4624-8394-166B10FA23E0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ANÁLISIS!$B$32</c15:sqref>
                        </c15:formulaRef>
                      </c:ext>
                    </c:extLst>
                    <c:strCache>
                      <c:ptCount val="1"/>
                      <c:pt idx="0">
                        <c:v>Existencias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ANÁLISIS!$C$32:$I$32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254-4624-8394-166B10FA23E0}"/>
                  </c:ext>
                </c:extLst>
              </c15:ser>
            </c15:filteredLineSeries>
            <c15:filteredLineSeries>
              <c15:ser>
                <c:idx val="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ANÁLISIS!$B$34</c15:sqref>
                        </c15:formulaRef>
                      </c:ext>
                    </c:extLst>
                    <c:strCache>
                      <c:ptCount val="1"/>
                      <c:pt idx="0">
                        <c:v>ACTIVO CIRCULANTE OPERATIVO (Existencias+Clientes+Deudores)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ANÁLISIS!$C$34:$I$34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254-4624-8394-166B10FA23E0}"/>
                  </c:ext>
                </c:extLst>
              </c15:ser>
            </c15:filteredLineSeries>
            <c15:filteredLineSeries>
              <c15:ser>
                <c:idx val="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ANÁLISIS!$B$35</c15:sqref>
                        </c15:formulaRef>
                      </c:ext>
                    </c:extLst>
                    <c:strCache>
                      <c:ptCount val="1"/>
                      <c:pt idx="0">
                        <c:v>Proveedores y acreedores (Cuentas comerciales y no comerciales a pagar)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ANÁLISIS!$C$35:$I$35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254-4624-8394-166B10FA23E0}"/>
                  </c:ext>
                </c:extLst>
              </c15:ser>
            </c15:filteredLineSeries>
            <c15:filteredLineSeries>
              <c15:ser>
                <c:idx val="11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ANÁLISIS!$B$36</c15:sqref>
                        </c15:formulaRef>
                      </c:ext>
                    </c:extLst>
                    <c:strCache>
                      <c:ptCount val="1"/>
                      <c:pt idx="0">
                        <c:v>RECURSOS ESPONTÁNEOS (Proveedores+Acreedores)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ANÁLISIS!$C$36:$I$36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254-4624-8394-166B10FA23E0}"/>
                  </c:ext>
                </c:extLst>
              </c15:ser>
            </c15:filteredLineSeries>
            <c15:filteredLineSeries>
              <c15:ser>
                <c:idx val="13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ANÁLISIS!$B$38</c15:sqref>
                        </c15:formulaRef>
                      </c:ext>
                    </c:extLst>
                    <c:strCache>
                      <c:ptCount val="1"/>
                      <c:pt idx="0">
                        <c:v>NOF/Ventas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ANÁLISIS!$C$38:$I$38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254-4624-8394-166B10FA23E0}"/>
                  </c:ext>
                </c:extLst>
              </c15:ser>
            </c15:filteredLineSeries>
            <c15:filteredLineSeries>
              <c15:ser>
                <c:idx val="15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ANÁLISIS!$B$40</c15:sqref>
                        </c15:formulaRef>
                      </c:ext>
                    </c:extLst>
                    <c:strCache>
                      <c:ptCount val="1"/>
                      <c:pt idx="0">
                        <c:v>Pasivo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ANÁLISIS!$C$40:$I$40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254-4624-8394-166B10FA23E0}"/>
                  </c:ext>
                </c:extLst>
              </c15:ser>
            </c15:filteredLineSeries>
            <c15:filteredLineSeries>
              <c15:ser>
                <c:idx val="16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ANÁLISIS!$B$41</c15:sqref>
                        </c15:formulaRef>
                      </c:ext>
                    </c:extLst>
                    <c:strCache>
                      <c:ptCount val="1"/>
                      <c:pt idx="0">
                        <c:v>Patrimonio Neto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ANÁLISIS!$C$41:$I$41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254-4624-8394-166B10FA23E0}"/>
                  </c:ext>
                </c:extLst>
              </c15:ser>
            </c15:filteredLineSeries>
            <c15:filteredLineSeries>
              <c15:ser>
                <c:idx val="19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ANÁLISIS!$B$42</c15:sqref>
                        </c15:formulaRef>
                      </c:ext>
                    </c:extLst>
                    <c:strCache>
                      <c:ptCount val="1"/>
                      <c:pt idx="0">
                        <c:v>FINANCIACIÓN A LARGO PLAZO (Patrimonio neto+Cuentas por pagar L/P)</c:v>
                      </c:pt>
                    </c:strCache>
                  </c:strRef>
                </c:tx>
                <c:spPr>
                  <a:ln w="38100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ANÁLISIS!$C$42:$I$42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2254-4624-8394-166B10FA23E0}"/>
                  </c:ext>
                </c:extLst>
              </c15:ser>
            </c15:filteredLineSeries>
            <c15:filteredLineSeries>
              <c15:ser>
                <c:idx val="20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ANÁLISIS!$B$43</c15:sqref>
                        </c15:formulaRef>
                      </c:ext>
                    </c:extLst>
                    <c:strCache>
                      <c:ptCount val="1"/>
                      <c:pt idx="0">
                        <c:v>Activo no corriente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ANÁLISIS!$C$43:$I$43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2254-4624-8394-166B10FA23E0}"/>
                  </c:ext>
                </c:extLst>
              </c15:ser>
            </c15:filteredLineSeries>
            <c15:filteredLineSeries>
              <c15:ser>
                <c:idx val="26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ANÁLISIS!$B$44</c15:sqref>
                        </c15:formulaRef>
                      </c:ext>
                    </c:extLst>
                    <c:strCache>
                      <c:ptCount val="1"/>
                      <c:pt idx="0">
                        <c:v>TOTAL INMOVILIZADO (Activo No Corriente)</c:v>
                      </c:pt>
                    </c:strCache>
                  </c:strRef>
                </c:tx>
                <c:spPr>
                  <a:ln w="38100" cap="rnd">
                    <a:solidFill>
                      <a:schemeClr val="accent6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ANÁLISIS!$C$44:$I$44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2254-4624-8394-166B10FA23E0}"/>
                  </c:ext>
                </c:extLst>
              </c15:ser>
            </c15:filteredLineSeries>
            <c15:filteredLineSeries>
              <c15:ser>
                <c:idx val="28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ANÁLISIS!$B$47</c15:sqref>
                        </c15:formulaRef>
                      </c:ext>
                    </c:extLst>
                    <c:strCache>
                      <c:ptCount val="1"/>
                      <c:pt idx="0">
                        <c:v>FM/Ventas</c:v>
                      </c:pt>
                    </c:strCache>
                  </c:strRef>
                </c:tx>
                <c:spPr>
                  <a:ln w="3810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ANÁLISIS!$C$47:$I$47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2254-4624-8394-166B10FA23E0}"/>
                  </c:ext>
                </c:extLst>
              </c15:ser>
            </c15:filteredLineSeries>
            <c15:filteredLineSeries>
              <c15:ser>
                <c:idx val="29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ANÁLISIS!$B$48</c15:sqref>
                        </c15:formulaRef>
                      </c:ext>
                    </c:extLst>
                    <c:strCache>
                      <c:ptCount val="1"/>
                      <c:pt idx="0">
                        <c:v>Necesidades Recursos Negociados: NRN a corto=NOF-FM</c:v>
                      </c:pt>
                    </c:strCache>
                  </c:strRef>
                </c:tx>
                <c:spPr>
                  <a:ln w="3810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ANÁLISIS!$C$48:$I$48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2254-4624-8394-166B10FA23E0}"/>
                  </c:ext>
                </c:extLst>
              </c15:ser>
            </c15:filteredLineSeries>
            <c15:filteredLineSeries>
              <c15:ser>
                <c:idx val="3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ANÁLISIS!$B$49</c15:sqref>
                        </c15:formulaRef>
                      </c:ext>
                    </c:extLst>
                    <c:strCache>
                      <c:ptCount val="1"/>
                      <c:pt idx="0">
                        <c:v>Exceso de caja</c:v>
                      </c:pt>
                    </c:strCache>
                  </c:strRef>
                </c:tx>
                <c:spPr>
                  <a:ln w="3810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ANÁLISIS!$C$1:$I$1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2022</c:v>
                      </c:pt>
                      <c:pt idx="1">
                        <c:v>2023</c:v>
                      </c:pt>
                      <c:pt idx="2">
                        <c:v>2024</c:v>
                      </c:pt>
                      <c:pt idx="3">
                        <c:v>2025</c:v>
                      </c:pt>
                      <c:pt idx="4">
                        <c:v>2026</c:v>
                      </c:pt>
                      <c:pt idx="5">
                        <c:v>2027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ANÁLISIS!$C$49:$I$49</c15:sqref>
                        </c15:formulaRef>
                      </c:ext>
                    </c:extLst>
                    <c:numCache>
                      <c:formatCode>#,##0.00_ ;[Red]\-#,##0.00\ </c:formatCode>
                      <c:ptCount val="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2254-4624-8394-166B10FA23E0}"/>
                  </c:ext>
                </c:extLst>
              </c15:ser>
            </c15:filteredLineSeries>
          </c:ext>
        </c:extLst>
      </c:lineChart>
      <c:catAx>
        <c:axId val="178180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178171391"/>
        <c:crosses val="autoZero"/>
        <c:auto val="1"/>
        <c:lblAlgn val="ctr"/>
        <c:lblOffset val="100"/>
        <c:noMultiLvlLbl val="0"/>
      </c:catAx>
      <c:valAx>
        <c:axId val="1781713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defRPr>
            </a:pPr>
            <a:endParaRPr lang="es-ES"/>
          </a:p>
        </c:txPr>
        <c:crossAx val="178180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75000"/>
        </a:schemeClr>
      </a:solidFill>
      <a:round/>
    </a:ln>
    <a:effectLst/>
  </c:spPr>
  <c:txPr>
    <a:bodyPr/>
    <a:lstStyle/>
    <a:p>
      <a:pPr>
        <a:defRPr>
          <a:latin typeface="Calibri" panose="020F0502020204030204" pitchFamily="34" charset="0"/>
          <a:cs typeface="Calibri" panose="020F0502020204030204" pitchFamily="34" charset="0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ESTRUCTURA!$B$1</c:f>
          <c:strCache>
            <c:ptCount val="1"/>
            <c:pt idx="0">
              <c:v>2022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2462933658716389E-2"/>
          <c:y val="0.24567740167268645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B0E-418E-9F3A-CF3C0D812FD7}"/>
              </c:ext>
            </c:extLst>
          </c:dPt>
          <c:dLbls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AB0E-418E-9F3A-CF3C0D812FD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ESTRUCTURA!$A$3:$C$3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0E-418E-9F3A-CF3C0D812FD7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B0E-418E-9F3A-CF3C0D812FD7}"/>
              </c:ext>
            </c:extLst>
          </c:dPt>
          <c:dLbls>
            <c:delete val="1"/>
          </c:dLbls>
          <c:val>
            <c:numRef>
              <c:f>ESTRUCTURA!$A$4:$C$4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0E-418E-9F3A-CF3C0D812FD7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AB0E-418E-9F3A-CF3C0D812FD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ESTRUCTURA!$A$5:$C$5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B0E-418E-9F3A-CF3C0D812FD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ESTRUCTURA!$E$1</c:f>
          <c:strCache>
            <c:ptCount val="1"/>
            <c:pt idx="0">
              <c:v>2023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08943903198542E-3"/>
          <c:y val="0.2527280889469089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ABD-429A-A429-EC59BC4432B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0ABD-429A-A429-EC59BC4432B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ESTRUCTURA!$D$3:$F$3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BD-429A-A429-EC59BC4432BE}"/>
            </c:ext>
          </c:extLst>
        </c:ser>
        <c:ser>
          <c:idx val="1"/>
          <c:order val="1"/>
          <c:spPr>
            <a:solidFill>
              <a:schemeClr val="accent6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0ABD-429A-A429-EC59BC4432BE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0ABD-429A-A429-EC59BC4432BE}"/>
              </c:ext>
            </c:extLst>
          </c:dPt>
          <c:dLbls>
            <c:delete val="1"/>
          </c:dLbls>
          <c:val>
            <c:numRef>
              <c:f>ESTRUCTURA!$D$4:$F$4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BD-429A-A429-EC59BC4432BE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ABD-429A-A429-EC59BC4432BE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ABD-429A-A429-EC59BC4432B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BB41FE0-8058-423F-A194-689F8D2699B7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0ABD-429A-A429-EC59BC4432BE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ABD-429A-A429-EC59BC4432B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ESTRUCTURA!$D$5:$F$5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ABD-429A-A429-EC59BC4432B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ESTRUCTURA!$H$1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D8B-414B-A66A-82227F8B8C1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ESTRUCTURA!$G$3:$I$3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8B-414B-A66A-82227F8B8C1E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BD8B-414B-A66A-82227F8B8C1E}"/>
              </c:ext>
            </c:extLst>
          </c:dPt>
          <c:dLbls>
            <c:delete val="1"/>
          </c:dLbls>
          <c:val>
            <c:numRef>
              <c:f>ESTRUCTURA!$G$4:$I$4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8B-414B-A66A-82227F8B8C1E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BD8B-414B-A66A-82227F8B8C1E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BD8B-414B-A66A-82227F8B8C1E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BD8B-414B-A66A-82227F8B8C1E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BD45F51C-60FF-4109-8F83-FEC3BB7CB8B6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BD8B-414B-A66A-82227F8B8C1E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D8B-414B-A66A-82227F8B8C1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28FEAA0-EC00-48C3-A0CC-CA7844F9A414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0-BD8B-414B-A66A-82227F8B8C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ESTRUCTURA!$G$5:$I$5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D8B-414B-A66A-82227F8B8C1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ESTRUCTURA!$K$1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024E-4CE6-A989-3AC572F82EF1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CFD0-4844-AA7C-245D270FE385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024E-4CE6-A989-3AC572F82EF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372C7BFD-ADD2-4D4A-B5DD-D6943CDE5E5A}" type="VALUE">
                      <a:rPr lang="en-US">
                        <a:solidFill>
                          <a:schemeClr val="bg1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8-CFD0-4844-AA7C-245D270FE385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ESTRUCTURA!$J$3:$L$3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024E-4CE6-A989-3AC572F82EF1}"/>
            </c:ext>
          </c:extLst>
        </c:ser>
        <c:ser>
          <c:idx val="4"/>
          <c:order val="1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024E-4CE6-A989-3AC572F82EF1}"/>
              </c:ext>
            </c:extLst>
          </c:dPt>
          <c:dPt>
            <c:idx val="2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024E-4CE6-A989-3AC572F82EF1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>
                      <a:solidFill>
                        <a:schemeClr val="bg1"/>
                      </a:solidFill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21-024E-4CE6-A989-3AC572F82EF1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024E-4CE6-A989-3AC572F82EF1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ESTRUCTURA!$J$4:$L$4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024E-4CE6-A989-3AC572F82EF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24-024E-4CE6-A989-3AC572F82EF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ESTRUCTURA!$J$5:$L$5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3-024E-4CE6-A989-3AC572F82EF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zero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ESTRUCTURA!$N$1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ADE5-45FB-A838-0D73939239B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ESTRUCTURA!$M$3:$O$3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ADE5-45FB-A838-0D73939239B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ADE5-45FB-A838-0D73939239B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ESTRUCTURA!$M$4:$O$4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ADE5-45FB-A838-0D73939239B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ADE5-45FB-A838-0D73939239B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ESTRUCTURA!$M$5:$O$5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ADE5-45FB-A838-0D73939239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ESTRUCTURA!$Q$1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ESTRUCTURA!$P$3:$R$3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DF02-4DD8-BDEA-1FE54BA94971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ESTRUCTURA!$P$4:$R$4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DF02-4DD8-BDEA-1FE54BA94971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DF02-4DD8-BDEA-1FE54BA94971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ESTRUCTURA!$P$5:$R$5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DF02-4DD8-BDEA-1FE54BA9497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ESTRUCTURA!$T$1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3"/>
          <c:order val="0"/>
          <c:spPr>
            <a:solidFill>
              <a:schemeClr val="tx2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3D1D-49F5-A004-536DBA700897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ESTRUCTURA!$S$3:$U$3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C-3D1D-49F5-A004-536DBA700897}"/>
            </c:ext>
          </c:extLst>
        </c:ser>
        <c:ser>
          <c:idx val="4"/>
          <c:order val="1"/>
          <c:spPr>
            <a:solidFill>
              <a:schemeClr val="tx2">
                <a:lumMod val="50000"/>
                <a:lumOff val="5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3D1D-49F5-A004-536DBA700897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ESTRUCTURA!$S$4:$U$4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E-3D1D-49F5-A004-536DBA700897}"/>
            </c:ext>
          </c:extLst>
        </c:ser>
        <c:ser>
          <c:idx val="5"/>
          <c:order val="2"/>
          <c:spPr>
            <a:solidFill>
              <a:schemeClr val="tx2">
                <a:lumMod val="10000"/>
                <a:lumOff val="90000"/>
              </a:schemeClr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3D1D-49F5-A004-536DBA700897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ESTRUCTURA!$S$5:$U$5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3D1D-49F5-A004-536DBA70089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ESTRUCTURA!$W$1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6.3931542179787183E-3"/>
          <c:y val="0.25274274101317273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6FA1-4AD1-8471-95AF32FAED23}"/>
              </c:ext>
            </c:extLst>
          </c:dPt>
          <c:dPt>
            <c:idx val="1"/>
            <c:invertIfNegative val="0"/>
            <c:bubble3D val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A1-4AD1-8471-95AF32FAED23}"/>
              </c:ext>
            </c:extLst>
          </c:dPt>
          <c:dPt>
            <c:idx val="2"/>
            <c:invertIfNegative val="0"/>
            <c:bubble3D val="0"/>
            <c:spPr>
              <a:solidFill>
                <a:srgbClr val="00206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6FA1-4AD1-8471-95AF32FAED2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ESTRUCTURA!$V$3:$X$3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A1-4AD1-8471-95AF32FAED23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6FA1-4AD1-8471-95AF32FAED23}"/>
              </c:ext>
            </c:extLst>
          </c:dPt>
          <c:dPt>
            <c:idx val="2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6FA1-4AD1-8471-95AF32FAED23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6FA1-4AD1-8471-95AF32FAED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ESTRUCTURA!$V$4:$X$4</c:f>
              <c:numCache>
                <c:formatCode>#,##0.00</c:formatCode>
                <c:ptCount val="3"/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FA1-4AD1-8471-95AF32FAED23}"/>
            </c:ext>
          </c:extLst>
        </c:ser>
        <c:ser>
          <c:idx val="2"/>
          <c:order val="2"/>
          <c:spPr>
            <a:solidFill>
              <a:srgbClr val="0E2841">
                <a:lumMod val="10000"/>
                <a:lumOff val="90000"/>
              </a:srgb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4EA72E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6FA1-4AD1-8471-95AF32FAED2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ESTRUCTURA!$V$5:$X$5</c:f>
              <c:numCache>
                <c:formatCode>#,##0.00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FA1-4AD1-8471-95AF32FAED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numFmt formatCode="#,##0.00" sourceLinked="1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NRN!$A$1</c:f>
          <c:strCache>
            <c:ptCount val="1"/>
            <c:pt idx="0">
              <c:v>2022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tx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80E-42C1-A29B-3FF370BAFBEB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A62-4CF2-9C4D-3C15E5B4B270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NRN!$A$3:$C$3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80E-42C1-A29B-3FF370BAFBEB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3-9A62-4CF2-9C4D-3C15E5B4B27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NRN!$A$4:$C$4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80E-42C1-A29B-3FF370BAFBEB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strRef>
                  <c:f>NRN!$A$5</c:f>
                  <c:strCache>
                    <c:ptCount val="1"/>
                  </c:strCache>
                </c:strRef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>
                    <c15:dlblFTEntry>
                      <c15:txfldGUID>{965D518C-66B1-4793-9393-645769ACD72A}</c15:txfldGUID>
                      <c15:f>NRN!$A$5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A-C80E-42C1-A29B-3FF370BAFBEB}"/>
                </c:ext>
              </c:extLst>
            </c:dLbl>
            <c:dLbl>
              <c:idx val="1"/>
              <c:tx>
                <c:strRef>
                  <c:f>NRN!$C$5</c:f>
                  <c:strCache>
                    <c:ptCount val="1"/>
                  </c:strCache>
                </c:strRef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dlblFieldTable>
                    <c15:dlblFTEntry>
                      <c15:txfldGUID>{8FF3AE41-F07E-48FA-B13B-A455737935D8}</c15:txfldGUID>
                      <c15:f>NRN!$C$5</c15:f>
                      <c15:dlblFieldTableCache>
                        <c:ptCount val="1"/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9-C80E-42C1-A29B-3FF370BAFBE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NRN!$A$5:$C$5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80E-42C1-A29B-3FF370BAFBE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71-42C8-B6A9-6D27746D4E9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NRN!$D$1</c:f>
          <c:strCache>
            <c:ptCount val="1"/>
            <c:pt idx="0">
              <c:v>2023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2B-46E1-BEE9-396502347598}"/>
              </c:ext>
            </c:extLst>
          </c:dPt>
          <c:dPt>
            <c:idx val="1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2B-46E1-BEE9-39650234759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NRN!$D$3:$F$3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2B-46E1-BEE9-396502347598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D22B-46E1-BEE9-396502347598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11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NRN!$D$4:$F$4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2B-46E1-BEE9-396502347598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D22B-46E1-BEE9-396502347598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D-D22B-46E1-BEE9-39650234759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NRN!$D$5:$F$5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22B-46E1-BEE9-3965023475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NRN!$G$1</c:f>
          <c:strCache>
            <c:ptCount val="1"/>
            <c:pt idx="0">
              <c:v>2024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598-4388-BCF1-B49AEA444FBB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NRN!$G$3:$I$3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598-4388-BCF1-B49AEA444FB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4598-4388-BCF1-B49AEA444FB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NRN!$G$4:$I$4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98-4388-BCF1-B49AEA444FBB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4598-4388-BCF1-B49AEA444FBB}"/>
              </c:ext>
            </c:extLst>
          </c:dPt>
          <c:dPt>
            <c:idx val="1"/>
            <c:invertIfNegative val="0"/>
            <c:bubble3D val="0"/>
            <c:spPr>
              <a:solidFill>
                <a:schemeClr val="tx2">
                  <a:lumMod val="10000"/>
                  <a:lumOff val="9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4598-4388-BCF1-B49AEA444FBB}"/>
              </c:ext>
            </c:extLst>
          </c:dPt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F-4598-4388-BCF1-B49AEA444F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NRN!$G$5:$I$5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598-4388-BCF1-B49AEA444FB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NRN!$J$1</c:f>
          <c:strCache>
            <c:ptCount val="1"/>
            <c:pt idx="0">
              <c:v>2025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NRN!$J$3:$L$3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0F-489D-B0F7-A59BCBA4E09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tx2">
                  <a:lumMod val="50000"/>
                  <a:lumOff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D0F-489D-B0F7-A59BCBA4E092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D0F-489D-B0F7-A59BCBA4E09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4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NRN!$J$4:$L$4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D0F-489D-B0F7-A59BCBA4E092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3D0F-489D-B0F7-A59BCBA4E09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BCC1404-8790-4C51-9474-EFCBB1D4002C}" type="VALUE">
                      <a:rPr lang="en-US">
                        <a:solidFill>
                          <a:sysClr val="windowText" lastClr="000000"/>
                        </a:solidFill>
                      </a:rPr>
                      <a:pPr/>
                      <a:t>[VALOR]</a:t>
                    </a:fld>
                    <a:endParaRPr lang="es-ES"/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3D0F-489D-B0F7-A59BCBA4E09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NRN!$J$5:$L$5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D0F-489D-B0F7-A59BCBA4E09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NRN!$M$1</c:f>
          <c:strCache>
            <c:ptCount val="1"/>
            <c:pt idx="0">
              <c:v>2026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NRN!$M$3:$O$3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DE-48F1-8D8B-CCA10A173BB1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9.2081031307550652E-3"/>
                  <c:y val="2.7541153371626975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DE-48F1-8D8B-CCA10A173BB1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8DE-48F1-8D8B-CCA10A173BB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NRN!$M$4:$O$4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8DE-48F1-8D8B-CCA10A173BB1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NRN!$M$5:$O$5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8DE-48F1-8D8B-CCA10A173BB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NRN!$P$1</c:f>
          <c:strCache>
            <c:ptCount val="1"/>
            <c:pt idx="0">
              <c:v>2027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NRN!$P$3:$R$3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E2-4DC7-8A67-BBD8E7A1B735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NRN!$P$4:$R$4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7E2-4DC7-8A67-BBD8E7A1B735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NRN!$P$5:$R$5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7E2-4DC7-8A67-BBD8E7A1B73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NRN!$S$1</c:f>
          <c:strCache>
            <c:ptCount val="1"/>
            <c:pt idx="0">
              <c:v>0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2.7777777777777779E-3"/>
          <c:y val="0.25622589695125564"/>
          <c:w val="0.93888888888888888"/>
          <c:h val="0.73659792795007195"/>
        </c:manualLayout>
      </c:layout>
      <c:barChart>
        <c:barDir val="col"/>
        <c:grouping val="stacked"/>
        <c:varyColors val="0"/>
        <c:ser>
          <c:idx val="0"/>
          <c:order val="0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NRN!$S$3:$U$3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8E-4287-99C1-7E4654D03E66}"/>
            </c:ext>
          </c:extLst>
        </c:ser>
        <c:ser>
          <c:idx val="1"/>
          <c:order val="1"/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NRN!$S$4:$U$4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38E-4287-99C1-7E4654D03E66}"/>
            </c:ext>
          </c:extLst>
        </c:ser>
        <c:ser>
          <c:idx val="2"/>
          <c:order val="2"/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NRN!$S$5:$U$5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38E-4287-99C1-7E4654D03E6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7"/>
        <c:overlap val="100"/>
        <c:axId val="1519286047"/>
        <c:axId val="1519276447"/>
      </c:barChart>
      <c:catAx>
        <c:axId val="1519286047"/>
        <c:scaling>
          <c:orientation val="minMax"/>
        </c:scaling>
        <c:delete val="1"/>
        <c:axPos val="t"/>
        <c:majorTickMark val="out"/>
        <c:minorTickMark val="none"/>
        <c:tickLblPos val="nextTo"/>
        <c:crossAx val="1519276447"/>
        <c:crosses val="autoZero"/>
        <c:auto val="1"/>
        <c:lblAlgn val="ctr"/>
        <c:lblOffset val="100"/>
        <c:noMultiLvlLbl val="0"/>
      </c:catAx>
      <c:valAx>
        <c:axId val="1519276447"/>
        <c:scaling>
          <c:orientation val="maxMin"/>
        </c:scaling>
        <c:delete val="1"/>
        <c:axPos val="l"/>
        <c:numFmt formatCode="#,##0.00" sourceLinked="1"/>
        <c:majorTickMark val="out"/>
        <c:minorTickMark val="none"/>
        <c:tickLblPos val="nextTo"/>
        <c:crossAx val="1519286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33</xdr:row>
      <xdr:rowOff>32383</xdr:rowOff>
    </xdr:from>
    <xdr:to>
      <xdr:col>22</xdr:col>
      <xdr:colOff>28575</xdr:colOff>
      <xdr:row>57</xdr:row>
      <xdr:rowOff>28575</xdr:rowOff>
    </xdr:to>
    <xdr:graphicFrame macro="">
      <xdr:nvGraphicFramePr>
        <xdr:cNvPr id="2" name="Gráfico 4">
          <a:extLst>
            <a:ext uri="{FF2B5EF4-FFF2-40B4-BE49-F238E27FC236}">
              <a16:creationId xmlns:a16="http://schemas.microsoft.com/office/drawing/2014/main" id="{BF945E8A-4926-4B8D-88E9-3892313A1B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6</xdr:row>
      <xdr:rowOff>38100</xdr:rowOff>
    </xdr:from>
    <xdr:to>
      <xdr:col>3</xdr:col>
      <xdr:colOff>7620</xdr:colOff>
      <xdr:row>25</xdr:row>
      <xdr:rowOff>175260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561E4B6-EEC0-4194-83D8-6973716939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15240</xdr:colOff>
      <xdr:row>6</xdr:row>
      <xdr:rowOff>7620</xdr:rowOff>
    </xdr:from>
    <xdr:to>
      <xdr:col>6</xdr:col>
      <xdr:colOff>0</xdr:colOff>
      <xdr:row>25</xdr:row>
      <xdr:rowOff>163830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4D47EBA2-A0C0-44D4-856F-2D0848EBBA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7620</xdr:colOff>
      <xdr:row>6</xdr:row>
      <xdr:rowOff>38100</xdr:rowOff>
    </xdr:from>
    <xdr:to>
      <xdr:col>9</xdr:col>
      <xdr:colOff>0</xdr:colOff>
      <xdr:row>26</xdr:row>
      <xdr:rowOff>11430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49C9C796-F4A1-4B46-A1E0-5EF9246E9E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15240</xdr:colOff>
      <xdr:row>6</xdr:row>
      <xdr:rowOff>15240</xdr:rowOff>
    </xdr:from>
    <xdr:to>
      <xdr:col>12</xdr:col>
      <xdr:colOff>7620</xdr:colOff>
      <xdr:row>26</xdr:row>
      <xdr:rowOff>3810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29963745-BEBE-4CD3-A780-EFEB10FE4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30480</xdr:colOff>
      <xdr:row>6</xdr:row>
      <xdr:rowOff>15240</xdr:rowOff>
    </xdr:from>
    <xdr:to>
      <xdr:col>15</xdr:col>
      <xdr:colOff>22860</xdr:colOff>
      <xdr:row>26</xdr:row>
      <xdr:rowOff>3810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3309A86E-6ABE-440A-AF8C-40BDDD6635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22860</xdr:colOff>
      <xdr:row>6</xdr:row>
      <xdr:rowOff>30480</xdr:rowOff>
    </xdr:from>
    <xdr:to>
      <xdr:col>18</xdr:col>
      <xdr:colOff>15240</xdr:colOff>
      <xdr:row>26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DDD3F736-6D24-472E-AA4C-033DDF3ABD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60960</xdr:colOff>
      <xdr:row>6</xdr:row>
      <xdr:rowOff>15240</xdr:rowOff>
    </xdr:from>
    <xdr:to>
      <xdr:col>21</xdr:col>
      <xdr:colOff>53340</xdr:colOff>
      <xdr:row>26</xdr:row>
      <xdr:rowOff>3810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1C77A951-2152-4095-9CC8-54E8680D61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21</xdr:col>
      <xdr:colOff>68580</xdr:colOff>
      <xdr:row>6</xdr:row>
      <xdr:rowOff>22860</xdr:rowOff>
    </xdr:from>
    <xdr:to>
      <xdr:col>24</xdr:col>
      <xdr:colOff>60960</xdr:colOff>
      <xdr:row>26</xdr:row>
      <xdr:rowOff>11430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54A233A9-68E1-49A4-8BBF-4AF4C3FDCE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190500</xdr:rowOff>
    </xdr:from>
    <xdr:to>
      <xdr:col>3</xdr:col>
      <xdr:colOff>0</xdr:colOff>
      <xdr:row>25</xdr:row>
      <xdr:rowOff>167640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7586ACA-A99E-434A-B9BE-865A823E87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6</xdr:row>
      <xdr:rowOff>7620</xdr:rowOff>
    </xdr:from>
    <xdr:to>
      <xdr:col>5</xdr:col>
      <xdr:colOff>1318260</xdr:colOff>
      <xdr:row>25</xdr:row>
      <xdr:rowOff>163830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ABBB4407-AFE3-4FDB-ADA5-7DA5EB21FF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6</xdr:row>
      <xdr:rowOff>15240</xdr:rowOff>
    </xdr:from>
    <xdr:to>
      <xdr:col>8</xdr:col>
      <xdr:colOff>1333500</xdr:colOff>
      <xdr:row>25</xdr:row>
      <xdr:rowOff>171450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9ED6D45-B393-4F59-A838-533DCC5F95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7620</xdr:colOff>
      <xdr:row>6</xdr:row>
      <xdr:rowOff>15240</xdr:rowOff>
    </xdr:from>
    <xdr:to>
      <xdr:col>12</xdr:col>
      <xdr:colOff>0</xdr:colOff>
      <xdr:row>25</xdr:row>
      <xdr:rowOff>171450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288751F-A620-437B-B9BB-01F6CC1B85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7620</xdr:colOff>
      <xdr:row>6</xdr:row>
      <xdr:rowOff>7620</xdr:rowOff>
    </xdr:from>
    <xdr:to>
      <xdr:col>15</xdr:col>
      <xdr:colOff>0</xdr:colOff>
      <xdr:row>25</xdr:row>
      <xdr:rowOff>163830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12975E7F-3247-4B29-9F7C-34D4E722BA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7620</xdr:colOff>
      <xdr:row>6</xdr:row>
      <xdr:rowOff>7620</xdr:rowOff>
    </xdr:from>
    <xdr:to>
      <xdr:col>18</xdr:col>
      <xdr:colOff>0</xdr:colOff>
      <xdr:row>26</xdr:row>
      <xdr:rowOff>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CFFF226C-9613-4A8A-AA30-9496C144DEC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15240</xdr:colOff>
      <xdr:row>6</xdr:row>
      <xdr:rowOff>7620</xdr:rowOff>
    </xdr:from>
    <xdr:to>
      <xdr:col>21</xdr:col>
      <xdr:colOff>7620</xdr:colOff>
      <xdr:row>25</xdr:row>
      <xdr:rowOff>163830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BD9DE6D4-435F-4B77-ACF3-1FB55D6591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a1" displayName="Tabla1" ref="B2:N69" headerRowCount="0" totalsRowShown="0" headerRowDxfId="28" dataDxfId="27" tableBorderDxfId="26">
  <tableColumns count="13">
    <tableColumn id="1" name="ANÁLISIS FINANCIERO" headerRowDxfId="25" dataDxfId="24"/>
    <tableColumn id="2" name="2020" headerRowDxfId="23" dataDxfId="22"/>
    <tableColumn id="3" name="2021" headerRowDxfId="21" dataDxfId="20"/>
    <tableColumn id="4" name="2022" headerRowDxfId="19" dataDxfId="18"/>
    <tableColumn id="5" name="2023" headerRowDxfId="17" dataDxfId="16"/>
    <tableColumn id="11" name="2024" headerRowDxfId="15" dataDxfId="14"/>
    <tableColumn id="12" name="2025" headerRowDxfId="13" dataDxfId="12"/>
    <tableColumn id="13" name="2026" headerRowDxfId="11" dataDxfId="10"/>
    <tableColumn id="9" name="2027" headerRowDxfId="9" dataDxfId="8"/>
    <tableColumn id="8" name="2028" headerRowDxfId="7" dataDxfId="6"/>
    <tableColumn id="6" name="2029" headerRowDxfId="5" dataDxfId="4"/>
    <tableColumn id="7" name="CONSOLIDADOS" headerRowDxfId="3" dataDxfId="2">
      <calculatedColumnFormula>IFERROR(AVERAGE(Tabla1[[#This Row],[2020]:[2023]],),"")</calculatedColumnFormula>
    </tableColumn>
    <tableColumn id="10" name="PREVISIONALES" headerRowDxfId="1" dataDxfId="0">
      <calculatedColumnFormula>IFERROR(AVERAGE(Tabla1[[#This Row],[2023]:[2026]],),"")</calculatedColumnFormula>
    </tableColumn>
  </tableColumns>
  <tableStyleInfo name="TableStyleLight9" showFirstColumn="1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showGridLines="0" tabSelected="1" view="pageLayout" topLeftCell="A4" zoomScaleNormal="100" workbookViewId="0">
      <selection activeCell="A8" sqref="A8"/>
    </sheetView>
  </sheetViews>
  <sheetFormatPr baseColWidth="10" defaultRowHeight="14"/>
  <cols>
    <col min="1" max="1" width="145.5" customWidth="1"/>
  </cols>
  <sheetData>
    <row r="1" spans="1:4" ht="15.5">
      <c r="A1" s="179" t="s">
        <v>217</v>
      </c>
    </row>
    <row r="2" spans="1:4" ht="34.5" customHeight="1">
      <c r="A2" s="151" t="s">
        <v>152</v>
      </c>
    </row>
    <row r="3" spans="1:4" ht="27" customHeight="1">
      <c r="A3" s="152" t="s">
        <v>171</v>
      </c>
    </row>
    <row r="4" spans="1:4" ht="35.65" customHeight="1">
      <c r="A4" s="186" t="s">
        <v>204</v>
      </c>
    </row>
    <row r="5" spans="1:4" ht="15.5">
      <c r="A5" s="180" t="s">
        <v>154</v>
      </c>
      <c r="D5" s="185"/>
    </row>
    <row r="6" spans="1:4" ht="15.5">
      <c r="A6" s="180" t="s">
        <v>155</v>
      </c>
    </row>
    <row r="7" spans="1:4" ht="70.150000000000006" customHeight="1">
      <c r="A7" s="154" t="s">
        <v>169</v>
      </c>
    </row>
    <row r="8" spans="1:4" ht="27" customHeight="1">
      <c r="A8" s="152" t="s">
        <v>172</v>
      </c>
    </row>
    <row r="9" spans="1:4" ht="42" customHeight="1">
      <c r="A9" s="153" t="s">
        <v>175</v>
      </c>
    </row>
    <row r="10" spans="1:4" ht="15.5">
      <c r="A10" s="180" t="s">
        <v>153</v>
      </c>
    </row>
    <row r="11" spans="1:4" ht="15.5">
      <c r="A11" s="180"/>
    </row>
    <row r="12" spans="1:4" ht="27" customHeight="1">
      <c r="A12" s="152" t="s">
        <v>173</v>
      </c>
    </row>
    <row r="13" spans="1:4" ht="42" customHeight="1">
      <c r="A13" s="153" t="s">
        <v>176</v>
      </c>
    </row>
    <row r="14" spans="1:4" ht="15.5">
      <c r="A14" s="180" t="s">
        <v>174</v>
      </c>
    </row>
    <row r="15" spans="1:4" ht="53.65" customHeight="1">
      <c r="A15" s="154" t="s">
        <v>216</v>
      </c>
    </row>
    <row r="16" spans="1:4">
      <c r="A16" s="182"/>
    </row>
    <row r="17" spans="1:1" ht="15.5">
      <c r="A17" s="181"/>
    </row>
  </sheetData>
  <sheetProtection formatCells="0" formatColumns="0" formatRows="0" sort="0" autoFilter="0" pivotTables="0"/>
  <hyperlinks>
    <hyperlink ref="A5" location="'A1. BALANCES'!A1" display="A.1.   Balances correspondientes a los tres últimos ejercicios y previsionales correspondientes a los tres ejercicios siguientes consecutivos."/>
    <hyperlink ref="A10" location="'B1. FINANCIACION'!A1" display="B.1.   Plan de financiación"/>
    <hyperlink ref="A6" location="'A2. PYG'!A1" display="A.2.   Cuentas de resultados de los últimos tres ejercicios y previsionales correspondientes a los tres ejercicios siguientes consecutivos."/>
    <hyperlink ref="A14" location="'C1. VIABILIDAD'!A1" display="C1. Viabilidad económico-financiera"/>
  </hyperlinks>
  <pageMargins left="0.70866141732283472" right="0.70866141732283472" top="1.409722222222222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5"/>
  <sheetViews>
    <sheetView showGridLines="0" view="pageLayout" zoomScale="60" zoomScaleNormal="70" zoomScalePageLayoutView="60" workbookViewId="0">
      <selection activeCell="A51" sqref="A51"/>
    </sheetView>
  </sheetViews>
  <sheetFormatPr baseColWidth="10" defaultColWidth="11" defaultRowHeight="18.5"/>
  <cols>
    <col min="1" max="1" width="80.08203125" style="19" customWidth="1"/>
    <col min="2" max="2" width="16.75" style="136" customWidth="1"/>
    <col min="3" max="4" width="16.75" style="136" bestFit="1" customWidth="1"/>
    <col min="5" max="5" width="16.33203125" style="136" customWidth="1"/>
    <col min="6" max="6" width="16.75" style="136" customWidth="1"/>
    <col min="7" max="7" width="17.5" style="136" customWidth="1"/>
    <col min="8" max="11" width="6.5" style="136" hidden="1" customWidth="1"/>
    <col min="12" max="12" width="2.5" style="19" customWidth="1"/>
    <col min="13" max="19" width="7.33203125" style="36" hidden="1" customWidth="1"/>
    <col min="20" max="22" width="2.33203125" style="36" hidden="1" customWidth="1"/>
    <col min="23" max="23" width="2.5" style="36" hidden="1" customWidth="1"/>
    <col min="24" max="24" width="6.5" style="36" hidden="1" customWidth="1"/>
    <col min="25" max="25" width="7.33203125" style="36" hidden="1" customWidth="1"/>
    <col min="26" max="27" width="8.25" style="36" hidden="1" customWidth="1"/>
    <col min="28" max="30" width="8.75" style="36" hidden="1" customWidth="1"/>
    <col min="31" max="32" width="2.33203125" style="36" hidden="1" customWidth="1"/>
    <col min="33" max="33" width="6.5" style="36" hidden="1" customWidth="1"/>
    <col min="34" max="34" width="2.5" style="36" hidden="1" customWidth="1"/>
    <col min="35" max="35" width="6.5" style="36" hidden="1" customWidth="1"/>
    <col min="36" max="38" width="8.25" style="36" hidden="1" customWidth="1"/>
    <col min="39" max="39" width="7.33203125" style="36" hidden="1" customWidth="1"/>
    <col min="40" max="40" width="8.75" style="36" hidden="1" customWidth="1"/>
    <col min="41" max="41" width="6.5" style="36" hidden="1" customWidth="1"/>
    <col min="42" max="44" width="2.33203125" style="36" hidden="1" customWidth="1"/>
    <col min="45" max="45" width="11" style="43" customWidth="1"/>
    <col min="46" max="16384" width="11" style="43"/>
  </cols>
  <sheetData>
    <row r="1" spans="1:44" ht="54.65" customHeight="1">
      <c r="A1" s="202" t="s">
        <v>47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33"/>
      <c r="M1" s="201" t="s">
        <v>0</v>
      </c>
      <c r="N1" s="201"/>
      <c r="O1" s="201"/>
      <c r="P1" s="201"/>
      <c r="Q1" s="201"/>
      <c r="R1" s="201"/>
      <c r="S1" s="201"/>
      <c r="T1" s="201"/>
      <c r="U1" s="201"/>
      <c r="V1" s="201"/>
      <c r="W1" s="37"/>
      <c r="X1" s="201" t="s">
        <v>34</v>
      </c>
      <c r="Y1" s="201"/>
      <c r="Z1" s="201"/>
      <c r="AA1" s="201"/>
      <c r="AB1" s="201"/>
      <c r="AC1" s="201"/>
      <c r="AD1" s="48"/>
      <c r="AE1" s="48"/>
      <c r="AF1" s="48"/>
      <c r="AG1" s="48"/>
      <c r="AH1" s="37"/>
      <c r="AI1" s="201" t="s">
        <v>1</v>
      </c>
      <c r="AJ1" s="201"/>
      <c r="AK1" s="201"/>
      <c r="AL1" s="201"/>
      <c r="AM1" s="201"/>
      <c r="AN1" s="201"/>
      <c r="AO1" s="48"/>
      <c r="AP1" s="48"/>
      <c r="AQ1" s="48"/>
      <c r="AR1" s="48"/>
    </row>
    <row r="2" spans="1:44">
      <c r="A2" s="40" t="s">
        <v>45</v>
      </c>
      <c r="B2" s="131">
        <f ca="1">YEAR(TODAY())-3</f>
        <v>2022</v>
      </c>
      <c r="C2" s="131">
        <f ca="1">YEAR(TODAY())-2</f>
        <v>2023</v>
      </c>
      <c r="D2" s="131">
        <f ca="1">YEAR(TODAY())-1</f>
        <v>2024</v>
      </c>
      <c r="E2" s="131">
        <f ca="1">YEAR(TODAY())</f>
        <v>2025</v>
      </c>
      <c r="F2" s="131">
        <f ca="1">YEAR(TODAY())+1</f>
        <v>2026</v>
      </c>
      <c r="G2" s="131">
        <f ca="1">YEAR(TODAY())+2</f>
        <v>2027</v>
      </c>
      <c r="H2" s="131"/>
      <c r="I2" s="131"/>
      <c r="J2" s="131"/>
      <c r="K2" s="131"/>
      <c r="L2" s="34"/>
      <c r="M2" s="51">
        <f ca="1">B2</f>
        <v>2022</v>
      </c>
      <c r="N2" s="51">
        <f t="shared" ref="N2:V2" ca="1" si="0">C2</f>
        <v>2023</v>
      </c>
      <c r="O2" s="51">
        <f t="shared" ca="1" si="0"/>
        <v>2024</v>
      </c>
      <c r="P2" s="51">
        <f t="shared" ca="1" si="0"/>
        <v>2025</v>
      </c>
      <c r="Q2" s="51">
        <f t="shared" ca="1" si="0"/>
        <v>2026</v>
      </c>
      <c r="R2" s="51">
        <f t="shared" ca="1" si="0"/>
        <v>2027</v>
      </c>
      <c r="S2" s="51">
        <f t="shared" si="0"/>
        <v>0</v>
      </c>
      <c r="T2" s="51">
        <f t="shared" si="0"/>
        <v>0</v>
      </c>
      <c r="U2" s="51">
        <f t="shared" si="0"/>
        <v>0</v>
      </c>
      <c r="V2" s="51">
        <f t="shared" si="0"/>
        <v>0</v>
      </c>
      <c r="W2" s="49"/>
      <c r="X2" s="51">
        <f ca="1">B2</f>
        <v>2022</v>
      </c>
      <c r="Y2" s="51">
        <f t="shared" ref="Y2:AG2" ca="1" si="1">C2</f>
        <v>2023</v>
      </c>
      <c r="Z2" s="51">
        <f t="shared" ca="1" si="1"/>
        <v>2024</v>
      </c>
      <c r="AA2" s="51">
        <f t="shared" ca="1" si="1"/>
        <v>2025</v>
      </c>
      <c r="AB2" s="51">
        <f t="shared" ca="1" si="1"/>
        <v>2026</v>
      </c>
      <c r="AC2" s="51">
        <f t="shared" ca="1" si="1"/>
        <v>2027</v>
      </c>
      <c r="AD2" s="51">
        <f t="shared" si="1"/>
        <v>0</v>
      </c>
      <c r="AE2" s="51">
        <f t="shared" si="1"/>
        <v>0</v>
      </c>
      <c r="AF2" s="51">
        <f t="shared" si="1"/>
        <v>0</v>
      </c>
      <c r="AG2" s="51">
        <f t="shared" si="1"/>
        <v>0</v>
      </c>
      <c r="AH2" s="49"/>
      <c r="AI2" s="51">
        <f ca="1">B2</f>
        <v>2022</v>
      </c>
      <c r="AJ2" s="51">
        <f t="shared" ref="AJ2:AR2" ca="1" si="2">C2</f>
        <v>2023</v>
      </c>
      <c r="AK2" s="51">
        <f t="shared" ca="1" si="2"/>
        <v>2024</v>
      </c>
      <c r="AL2" s="51">
        <f t="shared" ca="1" si="2"/>
        <v>2025</v>
      </c>
      <c r="AM2" s="51">
        <f t="shared" ca="1" si="2"/>
        <v>2026</v>
      </c>
      <c r="AN2" s="51">
        <f t="shared" ca="1" si="2"/>
        <v>2027</v>
      </c>
      <c r="AO2" s="51">
        <f t="shared" si="2"/>
        <v>0</v>
      </c>
      <c r="AP2" s="51">
        <f t="shared" si="2"/>
        <v>0</v>
      </c>
      <c r="AQ2" s="51">
        <f t="shared" si="2"/>
        <v>0</v>
      </c>
      <c r="AR2" s="51">
        <f t="shared" si="2"/>
        <v>0</v>
      </c>
    </row>
    <row r="3" spans="1:44">
      <c r="A3" s="44" t="s">
        <v>206</v>
      </c>
      <c r="B3" s="132">
        <f>SUM(B4:B10)</f>
        <v>0</v>
      </c>
      <c r="C3" s="132">
        <f>SUM(C4:C10)</f>
        <v>0</v>
      </c>
      <c r="D3" s="132">
        <f>SUM(D4:D10)</f>
        <v>0</v>
      </c>
      <c r="E3" s="132">
        <f t="shared" ref="E3:K3" si="3">SUM(E4:E10)</f>
        <v>0</v>
      </c>
      <c r="F3" s="132">
        <f t="shared" si="3"/>
        <v>0</v>
      </c>
      <c r="G3" s="132">
        <f t="shared" si="3"/>
        <v>0</v>
      </c>
      <c r="H3" s="132">
        <f t="shared" si="3"/>
        <v>0</v>
      </c>
      <c r="I3" s="132">
        <f t="shared" si="3"/>
        <v>0</v>
      </c>
      <c r="J3" s="132">
        <f t="shared" si="3"/>
        <v>0</v>
      </c>
      <c r="K3" s="132">
        <f t="shared" si="3"/>
        <v>0</v>
      </c>
      <c r="M3" s="18" t="str">
        <f t="shared" ref="M3:M24" si="4">IFERROR(B3/B$19,"")</f>
        <v/>
      </c>
      <c r="N3" s="18" t="str">
        <f t="shared" ref="N3:V3" si="5">IFERROR(C3/C$19,"")</f>
        <v/>
      </c>
      <c r="O3" s="18" t="str">
        <f t="shared" si="5"/>
        <v/>
      </c>
      <c r="P3" s="18" t="str">
        <f t="shared" si="5"/>
        <v/>
      </c>
      <c r="Q3" s="18" t="str">
        <f t="shared" si="5"/>
        <v/>
      </c>
      <c r="R3" s="18" t="str">
        <f t="shared" si="5"/>
        <v/>
      </c>
      <c r="S3" s="18" t="str">
        <f t="shared" si="5"/>
        <v/>
      </c>
      <c r="T3" s="18" t="str">
        <f t="shared" si="5"/>
        <v/>
      </c>
      <c r="U3" s="18" t="str">
        <f t="shared" si="5"/>
        <v/>
      </c>
      <c r="V3" s="18" t="str">
        <f t="shared" si="5"/>
        <v/>
      </c>
      <c r="X3" s="18" t="str">
        <f t="shared" ref="X3:X24" ca="1" si="6">IFERROR(IF(X$2=0,"",IF((AND($B3,B3)&gt;0),(((B3-$B3)/($B3))),(((B3-$B3)/ABS($B3))))),"")</f>
        <v/>
      </c>
      <c r="Y3" s="18" t="str">
        <f t="shared" ref="Y3:Y24" ca="1" si="7">IFERROR(IF(Y$2=0,"",IF((AND($B3,C3)&gt;0),(((C3-$B3)/($B3))),(((C3-$B3)/ABS($B3))))),"")</f>
        <v/>
      </c>
      <c r="Z3" s="18" t="str">
        <f t="shared" ref="Z3:Z24" ca="1" si="8">IFERROR(IF(Z$2=0,"",IF((AND($B3,D3)&gt;0),(((D3-$B3)/($B3))),(((D3-$B3)/ABS($B3))))),"")</f>
        <v/>
      </c>
      <c r="AA3" s="18" t="str">
        <f t="shared" ref="AA3:AA24" ca="1" si="9">IFERROR(IF(AA$2=0,"",IF((AND($B3,E3)&gt;0),(((E3-$B3)/($B3))),(((E3-$B3)/ABS($B3))))),"")</f>
        <v/>
      </c>
      <c r="AB3" s="18" t="str">
        <f t="shared" ref="AB3:AB24" ca="1" si="10">IFERROR(IF(AB$2=0,"",IF((AND($B3,F3)&gt;0),(((F3-$B3)/($B3))),(((F3-$B3)/ABS($B3))))),"")</f>
        <v/>
      </c>
      <c r="AC3" s="18" t="str">
        <f t="shared" ref="AC3:AC24" ca="1" si="11">IFERROR(IF(AC$2=0,"",IF((AND($B3,G3)&gt;0),(((G3-$B3)/($B3))),(((G3-$B3)/ABS($B3))))),"")</f>
        <v/>
      </c>
      <c r="AD3" s="18" t="str">
        <f t="shared" ref="AD3:AD24" si="12">IFERROR(IF(AD$2=0,"",IF((AND($B3,H3)&gt;0),(((H3-$B3)/($B3))),(((H3-$B3)/ABS($B3))))),"")</f>
        <v/>
      </c>
      <c r="AE3" s="18" t="str">
        <f t="shared" ref="AE3:AE24" si="13">IFERROR(IF(AE$2=0,"",IF((AND($B3,I3)&gt;0),(((I3-$B3)/($B3))),(((I3-$B3)/ABS($B3))))),"")</f>
        <v/>
      </c>
      <c r="AF3" s="18" t="str">
        <f t="shared" ref="AF3:AF24" si="14">IFERROR(IF(AF$2=0,"",IF((AND($B3,J3)&gt;0),(((J3-$B3)/($B3))),(((J3-$B3)/ABS($B3))))),"")</f>
        <v/>
      </c>
      <c r="AG3" s="18" t="str">
        <f t="shared" ref="AG3:AG24" si="15">IFERROR(IF(AG$2=0,"",IF((AND($B3,K3)&gt;0),(((K3-$B3)/($B3))),(((K3-$B3)/ABS($B3))))),"")</f>
        <v/>
      </c>
      <c r="AI3" s="18" t="str">
        <f t="shared" ref="AI3:AI24" ca="1" si="16">IFERROR(IF(AI$2=0,"",((B3-B3)/ABS(B3))),"")</f>
        <v/>
      </c>
      <c r="AJ3" s="18" t="str">
        <f t="shared" ref="AJ3:AJ24" ca="1" si="17">IFERROR(IF(AJ$2=0,"",((C3-B3)/ABS(B3))),"")</f>
        <v/>
      </c>
      <c r="AK3" s="18" t="str">
        <f t="shared" ref="AK3:AR3" ca="1" si="18">IFERROR(IF(AK$2=0,"",((D3-C3)/ABS(C3))),"")</f>
        <v/>
      </c>
      <c r="AL3" s="18" t="str">
        <f t="shared" ca="1" si="18"/>
        <v/>
      </c>
      <c r="AM3" s="18" t="str">
        <f t="shared" ca="1" si="18"/>
        <v/>
      </c>
      <c r="AN3" s="18" t="str">
        <f t="shared" ca="1" si="18"/>
        <v/>
      </c>
      <c r="AO3" s="18" t="str">
        <f t="shared" si="18"/>
        <v/>
      </c>
      <c r="AP3" s="18" t="str">
        <f t="shared" si="18"/>
        <v/>
      </c>
      <c r="AQ3" s="18" t="str">
        <f>IFERROR(IF(AQ$2=0,"",((J3-I3)/ABS(I3))),"")</f>
        <v/>
      </c>
      <c r="AR3" s="18" t="str">
        <f t="shared" si="18"/>
        <v/>
      </c>
    </row>
    <row r="4" spans="1:44">
      <c r="A4" s="23" t="s">
        <v>71</v>
      </c>
      <c r="B4" s="24"/>
      <c r="C4" s="24"/>
      <c r="D4" s="24"/>
      <c r="E4" s="24"/>
      <c r="F4" s="24"/>
      <c r="G4" s="24"/>
      <c r="H4" s="24"/>
      <c r="I4" s="24"/>
      <c r="J4" s="24"/>
      <c r="K4" s="24"/>
      <c r="M4" s="25" t="str">
        <f t="shared" si="4"/>
        <v/>
      </c>
      <c r="N4" s="25" t="str">
        <f t="shared" ref="N4:N42" si="19">IFERROR(C4/C$19,"")</f>
        <v/>
      </c>
      <c r="O4" s="25" t="str">
        <f t="shared" ref="O4:O42" si="20">IFERROR(D4/D$19,"")</f>
        <v/>
      </c>
      <c r="P4" s="25" t="str">
        <f t="shared" ref="P4:P42" si="21">IFERROR(E4/E$19,"")</f>
        <v/>
      </c>
      <c r="Q4" s="25" t="str">
        <f t="shared" ref="Q4:Q42" si="22">IFERROR(F4/F$19,"")</f>
        <v/>
      </c>
      <c r="R4" s="25" t="str">
        <f t="shared" ref="R4:R42" si="23">IFERROR(G4/G$19,"")</f>
        <v/>
      </c>
      <c r="S4" s="25" t="str">
        <f t="shared" ref="S4:S42" si="24">IFERROR(H4/H$19,"")</f>
        <v/>
      </c>
      <c r="T4" s="25" t="str">
        <f t="shared" ref="T4:T42" si="25">IFERROR(I4/I$19,"")</f>
        <v/>
      </c>
      <c r="U4" s="25" t="str">
        <f t="shared" ref="U4:U42" si="26">IFERROR(J4/J$19,"")</f>
        <v/>
      </c>
      <c r="V4" s="25" t="str">
        <f t="shared" ref="V4:V42" si="27">IFERROR(K4/K$19,"")</f>
        <v/>
      </c>
      <c r="X4" s="25" t="str">
        <f t="shared" ca="1" si="6"/>
        <v/>
      </c>
      <c r="Y4" s="25" t="str">
        <f t="shared" ca="1" si="7"/>
        <v/>
      </c>
      <c r="Z4" s="25" t="str">
        <f t="shared" ca="1" si="8"/>
        <v/>
      </c>
      <c r="AA4" s="25" t="str">
        <f t="shared" ca="1" si="9"/>
        <v/>
      </c>
      <c r="AB4" s="25" t="str">
        <f t="shared" ca="1" si="10"/>
        <v/>
      </c>
      <c r="AC4" s="25" t="str">
        <f t="shared" ca="1" si="11"/>
        <v/>
      </c>
      <c r="AD4" s="25" t="str">
        <f t="shared" si="12"/>
        <v/>
      </c>
      <c r="AE4" s="25" t="str">
        <f t="shared" si="13"/>
        <v/>
      </c>
      <c r="AF4" s="25" t="str">
        <f t="shared" si="14"/>
        <v/>
      </c>
      <c r="AG4" s="25" t="str">
        <f t="shared" si="15"/>
        <v/>
      </c>
      <c r="AI4" s="25" t="str">
        <f t="shared" ca="1" si="16"/>
        <v/>
      </c>
      <c r="AJ4" s="25" t="str">
        <f t="shared" ca="1" si="17"/>
        <v/>
      </c>
      <c r="AK4" s="25" t="str">
        <f t="shared" ref="AK4:AK77" ca="1" si="28">IFERROR(IF(AK$2=0,"",((D4-C4)/ABS(C4))),"")</f>
        <v/>
      </c>
      <c r="AL4" s="25" t="str">
        <f t="shared" ref="AL4:AL77" ca="1" si="29">IFERROR(IF(AL$2=0,"",((E4-D4)/ABS(D4))),"")</f>
        <v/>
      </c>
      <c r="AM4" s="25" t="str">
        <f t="shared" ref="AM4:AM77" ca="1" si="30">IFERROR(IF(AM$2=0,"",((F4-E4)/ABS(E4))),"")</f>
        <v/>
      </c>
      <c r="AN4" s="25" t="str">
        <f t="shared" ref="AN4:AN77" ca="1" si="31">IFERROR(IF(AN$2=0,"",((G4-F4)/ABS(F4))),"")</f>
        <v/>
      </c>
      <c r="AO4" s="25" t="str">
        <f t="shared" ref="AO4:AO77" si="32">IFERROR(IF(AO$2=0,"",((H4-G4)/ABS(G4))),"")</f>
        <v/>
      </c>
      <c r="AP4" s="25" t="str">
        <f t="shared" ref="AP4:AP24" si="33">IFERROR(IF(AP$2=0,"",((I4-H4)/ABS(H4))),"")</f>
        <v/>
      </c>
      <c r="AQ4" s="25" t="str">
        <f t="shared" ref="AQ4:AQ77" si="34">IFERROR(IF(AQ$2=0,"",((J4-I4)/ABS(I4))),"")</f>
        <v/>
      </c>
      <c r="AR4" s="25" t="str">
        <f t="shared" ref="AR4:AR24" si="35">IFERROR(IF(AR$2=0,"",((K4-J4)/ABS(J4))),"")</f>
        <v/>
      </c>
    </row>
    <row r="5" spans="1:44">
      <c r="A5" s="23" t="s">
        <v>72</v>
      </c>
      <c r="B5" s="24"/>
      <c r="C5" s="24"/>
      <c r="D5" s="24"/>
      <c r="E5" s="24"/>
      <c r="F5" s="24"/>
      <c r="G5" s="24"/>
      <c r="H5" s="24"/>
      <c r="I5" s="24"/>
      <c r="J5" s="24"/>
      <c r="K5" s="24"/>
      <c r="M5" s="25" t="str">
        <f t="shared" si="4"/>
        <v/>
      </c>
      <c r="N5" s="25" t="str">
        <f t="shared" si="19"/>
        <v/>
      </c>
      <c r="O5" s="25" t="str">
        <f t="shared" si="20"/>
        <v/>
      </c>
      <c r="P5" s="25" t="str">
        <f t="shared" si="21"/>
        <v/>
      </c>
      <c r="Q5" s="25" t="str">
        <f t="shared" si="22"/>
        <v/>
      </c>
      <c r="R5" s="25" t="str">
        <f t="shared" si="23"/>
        <v/>
      </c>
      <c r="S5" s="25" t="str">
        <f t="shared" si="24"/>
        <v/>
      </c>
      <c r="T5" s="25" t="str">
        <f t="shared" si="25"/>
        <v/>
      </c>
      <c r="U5" s="25" t="str">
        <f t="shared" si="26"/>
        <v/>
      </c>
      <c r="V5" s="25" t="str">
        <f t="shared" si="27"/>
        <v/>
      </c>
      <c r="X5" s="25" t="str">
        <f t="shared" ca="1" si="6"/>
        <v/>
      </c>
      <c r="Y5" s="25" t="str">
        <f t="shared" ca="1" si="7"/>
        <v/>
      </c>
      <c r="Z5" s="25" t="str">
        <f t="shared" ca="1" si="8"/>
        <v/>
      </c>
      <c r="AA5" s="25" t="str">
        <f t="shared" ca="1" si="9"/>
        <v/>
      </c>
      <c r="AB5" s="25" t="str">
        <f t="shared" ca="1" si="10"/>
        <v/>
      </c>
      <c r="AC5" s="25" t="str">
        <f t="shared" ca="1" si="11"/>
        <v/>
      </c>
      <c r="AD5" s="25" t="str">
        <f t="shared" si="12"/>
        <v/>
      </c>
      <c r="AE5" s="25" t="str">
        <f t="shared" si="13"/>
        <v/>
      </c>
      <c r="AF5" s="25" t="str">
        <f t="shared" si="14"/>
        <v/>
      </c>
      <c r="AG5" s="25" t="str">
        <f t="shared" si="15"/>
        <v/>
      </c>
      <c r="AI5" s="25" t="str">
        <f t="shared" ca="1" si="16"/>
        <v/>
      </c>
      <c r="AJ5" s="25" t="str">
        <f t="shared" ca="1" si="17"/>
        <v/>
      </c>
      <c r="AK5" s="25" t="str">
        <f t="shared" ca="1" si="28"/>
        <v/>
      </c>
      <c r="AL5" s="25" t="str">
        <f t="shared" ca="1" si="29"/>
        <v/>
      </c>
      <c r="AM5" s="25" t="str">
        <f t="shared" ca="1" si="30"/>
        <v/>
      </c>
      <c r="AN5" s="25" t="str">
        <f t="shared" ca="1" si="31"/>
        <v/>
      </c>
      <c r="AO5" s="25" t="str">
        <f t="shared" si="32"/>
        <v/>
      </c>
      <c r="AP5" s="25" t="str">
        <f t="shared" si="33"/>
        <v/>
      </c>
      <c r="AQ5" s="25" t="str">
        <f t="shared" si="34"/>
        <v/>
      </c>
      <c r="AR5" s="25" t="str">
        <f t="shared" si="35"/>
        <v/>
      </c>
    </row>
    <row r="6" spans="1:44">
      <c r="A6" s="23" t="s">
        <v>73</v>
      </c>
      <c r="B6" s="24"/>
      <c r="C6" s="24"/>
      <c r="D6" s="24"/>
      <c r="E6" s="24"/>
      <c r="F6" s="24"/>
      <c r="G6" s="24"/>
      <c r="H6" s="24"/>
      <c r="I6" s="24"/>
      <c r="J6" s="24"/>
      <c r="K6" s="24"/>
      <c r="M6" s="25" t="str">
        <f t="shared" si="4"/>
        <v/>
      </c>
      <c r="N6" s="25" t="str">
        <f t="shared" si="19"/>
        <v/>
      </c>
      <c r="O6" s="25" t="str">
        <f t="shared" si="20"/>
        <v/>
      </c>
      <c r="P6" s="25" t="str">
        <f t="shared" si="21"/>
        <v/>
      </c>
      <c r="Q6" s="25" t="str">
        <f t="shared" si="22"/>
        <v/>
      </c>
      <c r="R6" s="25" t="str">
        <f t="shared" si="23"/>
        <v/>
      </c>
      <c r="S6" s="25" t="str">
        <f t="shared" si="24"/>
        <v/>
      </c>
      <c r="T6" s="25" t="str">
        <f t="shared" si="25"/>
        <v/>
      </c>
      <c r="U6" s="25" t="str">
        <f t="shared" si="26"/>
        <v/>
      </c>
      <c r="V6" s="25" t="str">
        <f t="shared" si="27"/>
        <v/>
      </c>
      <c r="X6" s="25" t="str">
        <f t="shared" ca="1" si="6"/>
        <v/>
      </c>
      <c r="Y6" s="25" t="str">
        <f t="shared" ca="1" si="7"/>
        <v/>
      </c>
      <c r="Z6" s="25" t="str">
        <f t="shared" ca="1" si="8"/>
        <v/>
      </c>
      <c r="AA6" s="25" t="str">
        <f t="shared" ca="1" si="9"/>
        <v/>
      </c>
      <c r="AB6" s="25" t="str">
        <f t="shared" ca="1" si="10"/>
        <v/>
      </c>
      <c r="AC6" s="25" t="str">
        <f t="shared" ca="1" si="11"/>
        <v/>
      </c>
      <c r="AD6" s="25" t="str">
        <f t="shared" si="12"/>
        <v/>
      </c>
      <c r="AE6" s="25" t="str">
        <f t="shared" si="13"/>
        <v/>
      </c>
      <c r="AF6" s="25" t="str">
        <f t="shared" si="14"/>
        <v/>
      </c>
      <c r="AG6" s="25" t="str">
        <f t="shared" si="15"/>
        <v/>
      </c>
      <c r="AI6" s="25" t="str">
        <f t="shared" ca="1" si="16"/>
        <v/>
      </c>
      <c r="AJ6" s="25" t="str">
        <f t="shared" ca="1" si="17"/>
        <v/>
      </c>
      <c r="AK6" s="25" t="str">
        <f t="shared" ca="1" si="28"/>
        <v/>
      </c>
      <c r="AL6" s="25" t="str">
        <f t="shared" ca="1" si="29"/>
        <v/>
      </c>
      <c r="AM6" s="25" t="str">
        <f t="shared" ca="1" si="30"/>
        <v/>
      </c>
      <c r="AN6" s="25" t="str">
        <f t="shared" ca="1" si="31"/>
        <v/>
      </c>
      <c r="AO6" s="25" t="str">
        <f t="shared" si="32"/>
        <v/>
      </c>
      <c r="AP6" s="25" t="str">
        <f t="shared" si="33"/>
        <v/>
      </c>
      <c r="AQ6" s="25" t="str">
        <f t="shared" si="34"/>
        <v/>
      </c>
      <c r="AR6" s="25" t="str">
        <f t="shared" si="35"/>
        <v/>
      </c>
    </row>
    <row r="7" spans="1:44">
      <c r="A7" s="23" t="s">
        <v>104</v>
      </c>
      <c r="B7" s="24"/>
      <c r="C7" s="24"/>
      <c r="D7" s="24"/>
      <c r="E7" s="24"/>
      <c r="F7" s="24"/>
      <c r="G7" s="24"/>
      <c r="H7" s="24"/>
      <c r="I7" s="24"/>
      <c r="J7" s="24"/>
      <c r="K7" s="24"/>
      <c r="M7" s="25" t="str">
        <f t="shared" si="4"/>
        <v/>
      </c>
      <c r="N7" s="25" t="str">
        <f t="shared" si="19"/>
        <v/>
      </c>
      <c r="O7" s="25" t="str">
        <f t="shared" si="20"/>
        <v/>
      </c>
      <c r="P7" s="25" t="str">
        <f t="shared" si="21"/>
        <v/>
      </c>
      <c r="Q7" s="25" t="str">
        <f t="shared" si="22"/>
        <v/>
      </c>
      <c r="R7" s="25" t="str">
        <f t="shared" si="23"/>
        <v/>
      </c>
      <c r="S7" s="25" t="str">
        <f t="shared" si="24"/>
        <v/>
      </c>
      <c r="T7" s="25" t="str">
        <f t="shared" si="25"/>
        <v/>
      </c>
      <c r="U7" s="25" t="str">
        <f t="shared" si="26"/>
        <v/>
      </c>
      <c r="V7" s="25" t="str">
        <f t="shared" si="27"/>
        <v/>
      </c>
      <c r="X7" s="25" t="str">
        <f t="shared" ca="1" si="6"/>
        <v/>
      </c>
      <c r="Y7" s="25" t="str">
        <f t="shared" ca="1" si="7"/>
        <v/>
      </c>
      <c r="Z7" s="25" t="str">
        <f t="shared" ca="1" si="8"/>
        <v/>
      </c>
      <c r="AA7" s="25" t="str">
        <f t="shared" ca="1" si="9"/>
        <v/>
      </c>
      <c r="AB7" s="25" t="str">
        <f t="shared" ca="1" si="10"/>
        <v/>
      </c>
      <c r="AC7" s="25" t="str">
        <f t="shared" ca="1" si="11"/>
        <v/>
      </c>
      <c r="AD7" s="25" t="str">
        <f t="shared" si="12"/>
        <v/>
      </c>
      <c r="AE7" s="25" t="str">
        <f t="shared" si="13"/>
        <v/>
      </c>
      <c r="AF7" s="25" t="str">
        <f t="shared" si="14"/>
        <v/>
      </c>
      <c r="AG7" s="25" t="str">
        <f t="shared" si="15"/>
        <v/>
      </c>
      <c r="AI7" s="25" t="str">
        <f t="shared" ca="1" si="16"/>
        <v/>
      </c>
      <c r="AJ7" s="25" t="str">
        <f t="shared" ca="1" si="17"/>
        <v/>
      </c>
      <c r="AK7" s="25" t="str">
        <f t="shared" ca="1" si="28"/>
        <v/>
      </c>
      <c r="AL7" s="25" t="str">
        <f t="shared" ca="1" si="29"/>
        <v/>
      </c>
      <c r="AM7" s="25" t="str">
        <f t="shared" ca="1" si="30"/>
        <v/>
      </c>
      <c r="AN7" s="25" t="str">
        <f t="shared" ca="1" si="31"/>
        <v/>
      </c>
      <c r="AO7" s="25" t="str">
        <f t="shared" si="32"/>
        <v/>
      </c>
      <c r="AP7" s="25" t="str">
        <f t="shared" si="33"/>
        <v/>
      </c>
      <c r="AQ7" s="25" t="str">
        <f t="shared" si="34"/>
        <v/>
      </c>
      <c r="AR7" s="25" t="str">
        <f t="shared" si="35"/>
        <v/>
      </c>
    </row>
    <row r="8" spans="1:44">
      <c r="A8" s="23" t="s">
        <v>74</v>
      </c>
      <c r="B8" s="24"/>
      <c r="C8" s="24"/>
      <c r="D8" s="24"/>
      <c r="E8" s="24"/>
      <c r="F8" s="24"/>
      <c r="G8" s="24"/>
      <c r="H8" s="24"/>
      <c r="I8" s="24"/>
      <c r="J8" s="24"/>
      <c r="K8" s="24"/>
      <c r="M8" s="25" t="str">
        <f t="shared" si="4"/>
        <v/>
      </c>
      <c r="N8" s="25" t="str">
        <f t="shared" si="19"/>
        <v/>
      </c>
      <c r="O8" s="25" t="str">
        <f t="shared" si="20"/>
        <v/>
      </c>
      <c r="P8" s="25" t="str">
        <f t="shared" si="21"/>
        <v/>
      </c>
      <c r="Q8" s="25" t="str">
        <f t="shared" si="22"/>
        <v/>
      </c>
      <c r="R8" s="25" t="str">
        <f t="shared" si="23"/>
        <v/>
      </c>
      <c r="S8" s="25" t="str">
        <f t="shared" si="24"/>
        <v/>
      </c>
      <c r="T8" s="25" t="str">
        <f t="shared" si="25"/>
        <v/>
      </c>
      <c r="U8" s="25" t="str">
        <f t="shared" si="26"/>
        <v/>
      </c>
      <c r="V8" s="25" t="str">
        <f t="shared" si="27"/>
        <v/>
      </c>
      <c r="X8" s="25" t="str">
        <f t="shared" ca="1" si="6"/>
        <v/>
      </c>
      <c r="Y8" s="25" t="str">
        <f t="shared" ca="1" si="7"/>
        <v/>
      </c>
      <c r="Z8" s="25" t="str">
        <f t="shared" ca="1" si="8"/>
        <v/>
      </c>
      <c r="AA8" s="25" t="str">
        <f t="shared" ca="1" si="9"/>
        <v/>
      </c>
      <c r="AB8" s="25" t="str">
        <f t="shared" ca="1" si="10"/>
        <v/>
      </c>
      <c r="AC8" s="25" t="str">
        <f t="shared" ca="1" si="11"/>
        <v/>
      </c>
      <c r="AD8" s="25" t="str">
        <f t="shared" si="12"/>
        <v/>
      </c>
      <c r="AE8" s="25" t="str">
        <f t="shared" si="13"/>
        <v/>
      </c>
      <c r="AF8" s="25" t="str">
        <f t="shared" si="14"/>
        <v/>
      </c>
      <c r="AG8" s="25" t="str">
        <f t="shared" si="15"/>
        <v/>
      </c>
      <c r="AI8" s="25" t="str">
        <f t="shared" ca="1" si="16"/>
        <v/>
      </c>
      <c r="AJ8" s="25" t="str">
        <f t="shared" ca="1" si="17"/>
        <v/>
      </c>
      <c r="AK8" s="25" t="str">
        <f t="shared" ca="1" si="28"/>
        <v/>
      </c>
      <c r="AL8" s="25" t="str">
        <f t="shared" ca="1" si="29"/>
        <v/>
      </c>
      <c r="AM8" s="25" t="str">
        <f t="shared" ca="1" si="30"/>
        <v/>
      </c>
      <c r="AN8" s="25" t="str">
        <f t="shared" ca="1" si="31"/>
        <v/>
      </c>
      <c r="AO8" s="25" t="str">
        <f t="shared" si="32"/>
        <v/>
      </c>
      <c r="AP8" s="25" t="str">
        <f t="shared" si="33"/>
        <v/>
      </c>
      <c r="AQ8" s="25" t="str">
        <f t="shared" si="34"/>
        <v/>
      </c>
      <c r="AR8" s="25" t="str">
        <f t="shared" si="35"/>
        <v/>
      </c>
    </row>
    <row r="9" spans="1:44">
      <c r="A9" s="23" t="s">
        <v>75</v>
      </c>
      <c r="B9" s="24"/>
      <c r="C9" s="24"/>
      <c r="D9" s="24"/>
      <c r="E9" s="24"/>
      <c r="F9" s="24"/>
      <c r="G9" s="24"/>
      <c r="H9" s="24"/>
      <c r="I9" s="24"/>
      <c r="J9" s="24"/>
      <c r="K9" s="24"/>
      <c r="M9" s="25" t="str">
        <f t="shared" si="4"/>
        <v/>
      </c>
      <c r="N9" s="25" t="str">
        <f t="shared" si="19"/>
        <v/>
      </c>
      <c r="O9" s="25" t="str">
        <f t="shared" si="20"/>
        <v/>
      </c>
      <c r="P9" s="25" t="str">
        <f t="shared" si="21"/>
        <v/>
      </c>
      <c r="Q9" s="25" t="str">
        <f t="shared" si="22"/>
        <v/>
      </c>
      <c r="R9" s="25" t="str">
        <f t="shared" si="23"/>
        <v/>
      </c>
      <c r="S9" s="25" t="str">
        <f t="shared" si="24"/>
        <v/>
      </c>
      <c r="T9" s="25" t="str">
        <f t="shared" si="25"/>
        <v/>
      </c>
      <c r="U9" s="25" t="str">
        <f t="shared" si="26"/>
        <v/>
      </c>
      <c r="V9" s="25" t="str">
        <f t="shared" si="27"/>
        <v/>
      </c>
      <c r="X9" s="25" t="str">
        <f t="shared" ca="1" si="6"/>
        <v/>
      </c>
      <c r="Y9" s="25" t="str">
        <f t="shared" ca="1" si="7"/>
        <v/>
      </c>
      <c r="Z9" s="25" t="str">
        <f t="shared" ca="1" si="8"/>
        <v/>
      </c>
      <c r="AA9" s="25" t="str">
        <f t="shared" ca="1" si="9"/>
        <v/>
      </c>
      <c r="AB9" s="25" t="str">
        <f t="shared" ca="1" si="10"/>
        <v/>
      </c>
      <c r="AC9" s="25" t="str">
        <f t="shared" ca="1" si="11"/>
        <v/>
      </c>
      <c r="AD9" s="25" t="str">
        <f t="shared" si="12"/>
        <v/>
      </c>
      <c r="AE9" s="25" t="str">
        <f t="shared" si="13"/>
        <v/>
      </c>
      <c r="AF9" s="25" t="str">
        <f t="shared" si="14"/>
        <v/>
      </c>
      <c r="AG9" s="25" t="str">
        <f t="shared" si="15"/>
        <v/>
      </c>
      <c r="AI9" s="25" t="str">
        <f t="shared" ca="1" si="16"/>
        <v/>
      </c>
      <c r="AJ9" s="25" t="str">
        <f t="shared" ca="1" si="17"/>
        <v/>
      </c>
      <c r="AK9" s="25" t="str">
        <f t="shared" ca="1" si="28"/>
        <v/>
      </c>
      <c r="AL9" s="25" t="str">
        <f t="shared" ca="1" si="29"/>
        <v/>
      </c>
      <c r="AM9" s="25" t="str">
        <f t="shared" ca="1" si="30"/>
        <v/>
      </c>
      <c r="AN9" s="25" t="str">
        <f t="shared" ca="1" si="31"/>
        <v/>
      </c>
      <c r="AO9" s="25" t="str">
        <f t="shared" si="32"/>
        <v/>
      </c>
      <c r="AP9" s="25" t="str">
        <f t="shared" si="33"/>
        <v/>
      </c>
      <c r="AQ9" s="25" t="str">
        <f t="shared" si="34"/>
        <v/>
      </c>
      <c r="AR9" s="25" t="str">
        <f t="shared" si="35"/>
        <v/>
      </c>
    </row>
    <row r="10" spans="1:44">
      <c r="A10" s="23" t="s">
        <v>76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M10" s="25" t="str">
        <f t="shared" si="4"/>
        <v/>
      </c>
      <c r="N10" s="25" t="str">
        <f t="shared" si="19"/>
        <v/>
      </c>
      <c r="O10" s="25" t="str">
        <f t="shared" si="20"/>
        <v/>
      </c>
      <c r="P10" s="25" t="str">
        <f t="shared" si="21"/>
        <v/>
      </c>
      <c r="Q10" s="25" t="str">
        <f t="shared" si="22"/>
        <v/>
      </c>
      <c r="R10" s="25" t="str">
        <f t="shared" si="23"/>
        <v/>
      </c>
      <c r="S10" s="25" t="str">
        <f t="shared" si="24"/>
        <v/>
      </c>
      <c r="T10" s="25" t="str">
        <f t="shared" si="25"/>
        <v/>
      </c>
      <c r="U10" s="25" t="str">
        <f t="shared" si="26"/>
        <v/>
      </c>
      <c r="V10" s="25" t="str">
        <f t="shared" si="27"/>
        <v/>
      </c>
      <c r="X10" s="25" t="str">
        <f t="shared" ca="1" si="6"/>
        <v/>
      </c>
      <c r="Y10" s="25" t="str">
        <f t="shared" ca="1" si="7"/>
        <v/>
      </c>
      <c r="Z10" s="25" t="str">
        <f t="shared" ca="1" si="8"/>
        <v/>
      </c>
      <c r="AA10" s="25" t="str">
        <f t="shared" ca="1" si="9"/>
        <v/>
      </c>
      <c r="AB10" s="25" t="str">
        <f t="shared" ca="1" si="10"/>
        <v/>
      </c>
      <c r="AC10" s="25" t="str">
        <f t="shared" ca="1" si="11"/>
        <v/>
      </c>
      <c r="AD10" s="25" t="str">
        <f t="shared" si="12"/>
        <v/>
      </c>
      <c r="AE10" s="25" t="str">
        <f t="shared" si="13"/>
        <v/>
      </c>
      <c r="AF10" s="25" t="str">
        <f t="shared" si="14"/>
        <v/>
      </c>
      <c r="AG10" s="25" t="str">
        <f t="shared" si="15"/>
        <v/>
      </c>
      <c r="AI10" s="25" t="str">
        <f t="shared" ca="1" si="16"/>
        <v/>
      </c>
      <c r="AJ10" s="25" t="str">
        <f t="shared" ca="1" si="17"/>
        <v/>
      </c>
      <c r="AK10" s="25" t="str">
        <f t="shared" ca="1" si="28"/>
        <v/>
      </c>
      <c r="AL10" s="25" t="str">
        <f t="shared" ca="1" si="29"/>
        <v/>
      </c>
      <c r="AM10" s="25" t="str">
        <f t="shared" ca="1" si="30"/>
        <v/>
      </c>
      <c r="AN10" s="25" t="str">
        <f t="shared" ca="1" si="31"/>
        <v/>
      </c>
      <c r="AO10" s="25" t="str">
        <f t="shared" si="32"/>
        <v/>
      </c>
      <c r="AP10" s="25" t="str">
        <f t="shared" si="33"/>
        <v/>
      </c>
      <c r="AQ10" s="25" t="str">
        <f t="shared" si="34"/>
        <v/>
      </c>
      <c r="AR10" s="25" t="str">
        <f t="shared" si="35"/>
        <v/>
      </c>
    </row>
    <row r="11" spans="1:44">
      <c r="A11" s="44" t="s">
        <v>207</v>
      </c>
      <c r="B11" s="132">
        <f>SUM(B12:B18)</f>
        <v>0</v>
      </c>
      <c r="C11" s="132">
        <f>SUM(C12:C18)</f>
        <v>0</v>
      </c>
      <c r="D11" s="132">
        <f>SUM(D12:D18)</f>
        <v>0</v>
      </c>
      <c r="E11" s="132">
        <f t="shared" ref="E11:K11" si="36">SUM(E12:E18)</f>
        <v>0</v>
      </c>
      <c r="F11" s="132">
        <f t="shared" si="36"/>
        <v>0</v>
      </c>
      <c r="G11" s="132">
        <f t="shared" si="36"/>
        <v>0</v>
      </c>
      <c r="H11" s="132">
        <f t="shared" si="36"/>
        <v>0</v>
      </c>
      <c r="I11" s="132">
        <f t="shared" si="36"/>
        <v>0</v>
      </c>
      <c r="J11" s="132">
        <f t="shared" si="36"/>
        <v>0</v>
      </c>
      <c r="K11" s="132">
        <f t="shared" si="36"/>
        <v>0</v>
      </c>
      <c r="M11" s="18" t="str">
        <f t="shared" si="4"/>
        <v/>
      </c>
      <c r="N11" s="18" t="str">
        <f t="shared" si="19"/>
        <v/>
      </c>
      <c r="O11" s="18" t="str">
        <f t="shared" si="20"/>
        <v/>
      </c>
      <c r="P11" s="18" t="str">
        <f t="shared" si="21"/>
        <v/>
      </c>
      <c r="Q11" s="18" t="str">
        <f t="shared" si="22"/>
        <v/>
      </c>
      <c r="R11" s="18" t="str">
        <f t="shared" si="23"/>
        <v/>
      </c>
      <c r="S11" s="18" t="str">
        <f t="shared" si="24"/>
        <v/>
      </c>
      <c r="T11" s="18" t="str">
        <f t="shared" si="25"/>
        <v/>
      </c>
      <c r="U11" s="18" t="str">
        <f t="shared" si="26"/>
        <v/>
      </c>
      <c r="V11" s="18" t="str">
        <f t="shared" si="27"/>
        <v/>
      </c>
      <c r="X11" s="18" t="str">
        <f t="shared" ca="1" si="6"/>
        <v/>
      </c>
      <c r="Y11" s="18" t="str">
        <f t="shared" ca="1" si="7"/>
        <v/>
      </c>
      <c r="Z11" s="18" t="str">
        <f t="shared" ca="1" si="8"/>
        <v/>
      </c>
      <c r="AA11" s="18" t="str">
        <f t="shared" ca="1" si="9"/>
        <v/>
      </c>
      <c r="AB11" s="18" t="str">
        <f t="shared" ca="1" si="10"/>
        <v/>
      </c>
      <c r="AC11" s="18" t="str">
        <f t="shared" ca="1" si="11"/>
        <v/>
      </c>
      <c r="AD11" s="18" t="str">
        <f t="shared" si="12"/>
        <v/>
      </c>
      <c r="AE11" s="18" t="str">
        <f t="shared" si="13"/>
        <v/>
      </c>
      <c r="AF11" s="18" t="str">
        <f t="shared" si="14"/>
        <v/>
      </c>
      <c r="AG11" s="18" t="str">
        <f t="shared" si="15"/>
        <v/>
      </c>
      <c r="AI11" s="18" t="str">
        <f t="shared" ca="1" si="16"/>
        <v/>
      </c>
      <c r="AJ11" s="18" t="str">
        <f t="shared" ca="1" si="17"/>
        <v/>
      </c>
      <c r="AK11" s="18" t="str">
        <f t="shared" ca="1" si="28"/>
        <v/>
      </c>
      <c r="AL11" s="18" t="str">
        <f t="shared" ca="1" si="29"/>
        <v/>
      </c>
      <c r="AM11" s="18" t="str">
        <f t="shared" ca="1" si="30"/>
        <v/>
      </c>
      <c r="AN11" s="18" t="str">
        <f t="shared" ca="1" si="31"/>
        <v/>
      </c>
      <c r="AO11" s="18" t="str">
        <f t="shared" si="32"/>
        <v/>
      </c>
      <c r="AP11" s="18" t="str">
        <f t="shared" si="33"/>
        <v/>
      </c>
      <c r="AQ11" s="18" t="str">
        <f t="shared" si="34"/>
        <v/>
      </c>
      <c r="AR11" s="18" t="str">
        <f t="shared" si="35"/>
        <v/>
      </c>
    </row>
    <row r="12" spans="1:44">
      <c r="A12" s="23" t="s">
        <v>103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M12" s="25" t="str">
        <f t="shared" si="4"/>
        <v/>
      </c>
      <c r="N12" s="25" t="str">
        <f t="shared" si="19"/>
        <v/>
      </c>
      <c r="O12" s="25" t="str">
        <f t="shared" si="20"/>
        <v/>
      </c>
      <c r="P12" s="25" t="str">
        <f t="shared" si="21"/>
        <v/>
      </c>
      <c r="Q12" s="25" t="str">
        <f t="shared" si="22"/>
        <v/>
      </c>
      <c r="R12" s="25" t="str">
        <f t="shared" si="23"/>
        <v/>
      </c>
      <c r="S12" s="25" t="str">
        <f t="shared" si="24"/>
        <v/>
      </c>
      <c r="T12" s="25" t="str">
        <f t="shared" si="25"/>
        <v/>
      </c>
      <c r="U12" s="25" t="str">
        <f t="shared" si="26"/>
        <v/>
      </c>
      <c r="V12" s="25" t="str">
        <f t="shared" si="27"/>
        <v/>
      </c>
      <c r="X12" s="25" t="str">
        <f t="shared" ca="1" si="6"/>
        <v/>
      </c>
      <c r="Y12" s="25" t="str">
        <f t="shared" ca="1" si="7"/>
        <v/>
      </c>
      <c r="Z12" s="25" t="str">
        <f t="shared" ca="1" si="8"/>
        <v/>
      </c>
      <c r="AA12" s="25" t="str">
        <f t="shared" ca="1" si="9"/>
        <v/>
      </c>
      <c r="AB12" s="25" t="str">
        <f t="shared" ca="1" si="10"/>
        <v/>
      </c>
      <c r="AC12" s="25" t="str">
        <f t="shared" ca="1" si="11"/>
        <v/>
      </c>
      <c r="AD12" s="25" t="str">
        <f t="shared" si="12"/>
        <v/>
      </c>
      <c r="AE12" s="25" t="str">
        <f t="shared" si="13"/>
        <v/>
      </c>
      <c r="AF12" s="25" t="str">
        <f t="shared" si="14"/>
        <v/>
      </c>
      <c r="AG12" s="25" t="str">
        <f t="shared" si="15"/>
        <v/>
      </c>
      <c r="AI12" s="25" t="str">
        <f t="shared" ca="1" si="16"/>
        <v/>
      </c>
      <c r="AJ12" s="25" t="str">
        <f t="shared" ca="1" si="17"/>
        <v/>
      </c>
      <c r="AK12" s="25" t="str">
        <f t="shared" ca="1" si="28"/>
        <v/>
      </c>
      <c r="AL12" s="25" t="str">
        <f t="shared" ca="1" si="29"/>
        <v/>
      </c>
      <c r="AM12" s="25" t="str">
        <f t="shared" ca="1" si="30"/>
        <v/>
      </c>
      <c r="AN12" s="25" t="str">
        <f t="shared" ca="1" si="31"/>
        <v/>
      </c>
      <c r="AO12" s="25" t="str">
        <f t="shared" si="32"/>
        <v/>
      </c>
      <c r="AP12" s="25" t="str">
        <f t="shared" si="33"/>
        <v/>
      </c>
      <c r="AQ12" s="25" t="str">
        <f t="shared" si="34"/>
        <v/>
      </c>
      <c r="AR12" s="25" t="str">
        <f t="shared" si="35"/>
        <v/>
      </c>
    </row>
    <row r="13" spans="1:44" s="19" customFormat="1">
      <c r="A13" s="23" t="s">
        <v>131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M13" s="25" t="str">
        <f t="shared" si="4"/>
        <v/>
      </c>
      <c r="N13" s="25" t="str">
        <f t="shared" si="19"/>
        <v/>
      </c>
      <c r="O13" s="25" t="str">
        <f t="shared" si="20"/>
        <v/>
      </c>
      <c r="P13" s="25" t="str">
        <f t="shared" si="21"/>
        <v/>
      </c>
      <c r="Q13" s="25" t="str">
        <f t="shared" si="22"/>
        <v/>
      </c>
      <c r="R13" s="25" t="str">
        <f t="shared" si="23"/>
        <v/>
      </c>
      <c r="S13" s="25" t="str">
        <f t="shared" si="24"/>
        <v/>
      </c>
      <c r="T13" s="25" t="str">
        <f t="shared" si="25"/>
        <v/>
      </c>
      <c r="U13" s="25" t="str">
        <f t="shared" si="26"/>
        <v/>
      </c>
      <c r="V13" s="25" t="str">
        <f t="shared" si="27"/>
        <v/>
      </c>
      <c r="W13" s="36"/>
      <c r="X13" s="25" t="str">
        <f t="shared" ca="1" si="6"/>
        <v/>
      </c>
      <c r="Y13" s="25" t="str">
        <f t="shared" ca="1" si="7"/>
        <v/>
      </c>
      <c r="Z13" s="25" t="str">
        <f t="shared" ca="1" si="8"/>
        <v/>
      </c>
      <c r="AA13" s="25" t="str">
        <f t="shared" ca="1" si="9"/>
        <v/>
      </c>
      <c r="AB13" s="25" t="str">
        <f t="shared" ca="1" si="10"/>
        <v/>
      </c>
      <c r="AC13" s="25" t="str">
        <f t="shared" ca="1" si="11"/>
        <v/>
      </c>
      <c r="AD13" s="25" t="str">
        <f t="shared" si="12"/>
        <v/>
      </c>
      <c r="AE13" s="25" t="str">
        <f t="shared" si="13"/>
        <v/>
      </c>
      <c r="AF13" s="25" t="str">
        <f t="shared" si="14"/>
        <v/>
      </c>
      <c r="AG13" s="25" t="str">
        <f t="shared" si="15"/>
        <v/>
      </c>
      <c r="AH13" s="36"/>
      <c r="AI13" s="25" t="str">
        <f t="shared" ca="1" si="16"/>
        <v/>
      </c>
      <c r="AJ13" s="25" t="str">
        <f t="shared" ca="1" si="17"/>
        <v/>
      </c>
      <c r="AK13" s="25" t="str">
        <f t="shared" ca="1" si="28"/>
        <v/>
      </c>
      <c r="AL13" s="25" t="str">
        <f t="shared" ca="1" si="29"/>
        <v/>
      </c>
      <c r="AM13" s="25" t="str">
        <f t="shared" ca="1" si="30"/>
        <v/>
      </c>
      <c r="AN13" s="25" t="str">
        <f t="shared" ca="1" si="31"/>
        <v/>
      </c>
      <c r="AO13" s="25" t="str">
        <f t="shared" si="32"/>
        <v/>
      </c>
      <c r="AP13" s="25" t="str">
        <f t="shared" si="33"/>
        <v/>
      </c>
      <c r="AQ13" s="25" t="str">
        <f t="shared" si="34"/>
        <v/>
      </c>
      <c r="AR13" s="25" t="str">
        <f t="shared" si="35"/>
        <v/>
      </c>
    </row>
    <row r="14" spans="1:44" s="19" customFormat="1">
      <c r="A14" s="23" t="s">
        <v>132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M14" s="25" t="str">
        <f t="shared" si="4"/>
        <v/>
      </c>
      <c r="N14" s="25" t="str">
        <f t="shared" si="19"/>
        <v/>
      </c>
      <c r="O14" s="25" t="str">
        <f t="shared" si="20"/>
        <v/>
      </c>
      <c r="P14" s="25" t="str">
        <f t="shared" si="21"/>
        <v/>
      </c>
      <c r="Q14" s="25" t="str">
        <f t="shared" si="22"/>
        <v/>
      </c>
      <c r="R14" s="25" t="str">
        <f t="shared" si="23"/>
        <v/>
      </c>
      <c r="S14" s="25" t="str">
        <f t="shared" si="24"/>
        <v/>
      </c>
      <c r="T14" s="25" t="str">
        <f t="shared" si="25"/>
        <v/>
      </c>
      <c r="U14" s="25" t="str">
        <f t="shared" si="26"/>
        <v/>
      </c>
      <c r="V14" s="25" t="str">
        <f t="shared" si="27"/>
        <v/>
      </c>
      <c r="W14" s="36"/>
      <c r="X14" s="25" t="str">
        <f t="shared" ca="1" si="6"/>
        <v/>
      </c>
      <c r="Y14" s="25" t="str">
        <f t="shared" ca="1" si="7"/>
        <v/>
      </c>
      <c r="Z14" s="25" t="str">
        <f t="shared" ca="1" si="8"/>
        <v/>
      </c>
      <c r="AA14" s="25" t="str">
        <f t="shared" ca="1" si="9"/>
        <v/>
      </c>
      <c r="AB14" s="25" t="str">
        <f t="shared" ca="1" si="10"/>
        <v/>
      </c>
      <c r="AC14" s="25" t="str">
        <f t="shared" ca="1" si="11"/>
        <v/>
      </c>
      <c r="AD14" s="25" t="str">
        <f t="shared" si="12"/>
        <v/>
      </c>
      <c r="AE14" s="25" t="str">
        <f t="shared" si="13"/>
        <v/>
      </c>
      <c r="AF14" s="25" t="str">
        <f t="shared" si="14"/>
        <v/>
      </c>
      <c r="AG14" s="25" t="str">
        <f t="shared" si="15"/>
        <v/>
      </c>
      <c r="AH14" s="36"/>
      <c r="AI14" s="25" t="str">
        <f t="shared" ca="1" si="16"/>
        <v/>
      </c>
      <c r="AJ14" s="25" t="str">
        <f t="shared" ca="1" si="17"/>
        <v/>
      </c>
      <c r="AK14" s="25" t="str">
        <f t="shared" ca="1" si="28"/>
        <v/>
      </c>
      <c r="AL14" s="25" t="str">
        <f t="shared" ca="1" si="29"/>
        <v/>
      </c>
      <c r="AM14" s="25" t="str">
        <f t="shared" ca="1" si="30"/>
        <v/>
      </c>
      <c r="AN14" s="25" t="str">
        <f t="shared" ca="1" si="31"/>
        <v/>
      </c>
      <c r="AO14" s="25" t="str">
        <f t="shared" si="32"/>
        <v/>
      </c>
      <c r="AP14" s="25" t="str">
        <f t="shared" si="33"/>
        <v/>
      </c>
      <c r="AQ14" s="25" t="str">
        <f t="shared" si="34"/>
        <v/>
      </c>
      <c r="AR14" s="25" t="str">
        <f t="shared" si="35"/>
        <v/>
      </c>
    </row>
    <row r="15" spans="1:44">
      <c r="A15" s="23" t="s">
        <v>109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M15" s="25" t="str">
        <f t="shared" si="4"/>
        <v/>
      </c>
      <c r="N15" s="25" t="str">
        <f t="shared" si="19"/>
        <v/>
      </c>
      <c r="O15" s="25" t="str">
        <f t="shared" si="20"/>
        <v/>
      </c>
      <c r="P15" s="25" t="str">
        <f t="shared" si="21"/>
        <v/>
      </c>
      <c r="Q15" s="25" t="str">
        <f t="shared" si="22"/>
        <v/>
      </c>
      <c r="R15" s="25" t="str">
        <f t="shared" si="23"/>
        <v/>
      </c>
      <c r="S15" s="25" t="str">
        <f t="shared" si="24"/>
        <v/>
      </c>
      <c r="T15" s="25" t="str">
        <f t="shared" si="25"/>
        <v/>
      </c>
      <c r="U15" s="25" t="str">
        <f t="shared" si="26"/>
        <v/>
      </c>
      <c r="V15" s="25" t="str">
        <f t="shared" si="27"/>
        <v/>
      </c>
      <c r="X15" s="25" t="str">
        <f t="shared" ca="1" si="6"/>
        <v/>
      </c>
      <c r="Y15" s="25" t="str">
        <f t="shared" ca="1" si="7"/>
        <v/>
      </c>
      <c r="Z15" s="25" t="str">
        <f t="shared" ca="1" si="8"/>
        <v/>
      </c>
      <c r="AA15" s="25" t="str">
        <f t="shared" ca="1" si="9"/>
        <v/>
      </c>
      <c r="AB15" s="25" t="str">
        <f t="shared" ca="1" si="10"/>
        <v/>
      </c>
      <c r="AC15" s="25" t="str">
        <f t="shared" ca="1" si="11"/>
        <v/>
      </c>
      <c r="AD15" s="25" t="str">
        <f t="shared" si="12"/>
        <v/>
      </c>
      <c r="AE15" s="25" t="str">
        <f t="shared" si="13"/>
        <v/>
      </c>
      <c r="AF15" s="25" t="str">
        <f t="shared" si="14"/>
        <v/>
      </c>
      <c r="AG15" s="25" t="str">
        <f t="shared" si="15"/>
        <v/>
      </c>
      <c r="AI15" s="25" t="str">
        <f t="shared" ca="1" si="16"/>
        <v/>
      </c>
      <c r="AJ15" s="25" t="str">
        <f t="shared" ca="1" si="17"/>
        <v/>
      </c>
      <c r="AK15" s="25" t="str">
        <f t="shared" ca="1" si="28"/>
        <v/>
      </c>
      <c r="AL15" s="25" t="str">
        <f t="shared" ca="1" si="29"/>
        <v/>
      </c>
      <c r="AM15" s="25" t="str">
        <f t="shared" ca="1" si="30"/>
        <v/>
      </c>
      <c r="AN15" s="25" t="str">
        <f t="shared" ca="1" si="31"/>
        <v/>
      </c>
      <c r="AO15" s="25" t="str">
        <f t="shared" si="32"/>
        <v/>
      </c>
      <c r="AP15" s="25" t="str">
        <f t="shared" si="33"/>
        <v/>
      </c>
      <c r="AQ15" s="25" t="str">
        <f t="shared" si="34"/>
        <v/>
      </c>
      <c r="AR15" s="25" t="str">
        <f t="shared" si="35"/>
        <v/>
      </c>
    </row>
    <row r="16" spans="1:44" s="46" customFormat="1">
      <c r="A16" s="23" t="s">
        <v>77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19"/>
      <c r="M16" s="25" t="str">
        <f t="shared" si="4"/>
        <v/>
      </c>
      <c r="N16" s="25" t="str">
        <f t="shared" si="19"/>
        <v/>
      </c>
      <c r="O16" s="25" t="str">
        <f t="shared" si="20"/>
        <v/>
      </c>
      <c r="P16" s="25" t="str">
        <f t="shared" si="21"/>
        <v/>
      </c>
      <c r="Q16" s="25" t="str">
        <f t="shared" si="22"/>
        <v/>
      </c>
      <c r="R16" s="25" t="str">
        <f t="shared" si="23"/>
        <v/>
      </c>
      <c r="S16" s="25" t="str">
        <f t="shared" si="24"/>
        <v/>
      </c>
      <c r="T16" s="25" t="str">
        <f t="shared" si="25"/>
        <v/>
      </c>
      <c r="U16" s="25" t="str">
        <f t="shared" si="26"/>
        <v/>
      </c>
      <c r="V16" s="25" t="str">
        <f t="shared" si="27"/>
        <v/>
      </c>
      <c r="W16" s="36"/>
      <c r="X16" s="25" t="str">
        <f t="shared" ca="1" si="6"/>
        <v/>
      </c>
      <c r="Y16" s="25" t="str">
        <f t="shared" ca="1" si="7"/>
        <v/>
      </c>
      <c r="Z16" s="25" t="str">
        <f t="shared" ca="1" si="8"/>
        <v/>
      </c>
      <c r="AA16" s="25" t="str">
        <f t="shared" ca="1" si="9"/>
        <v/>
      </c>
      <c r="AB16" s="25" t="str">
        <f t="shared" ca="1" si="10"/>
        <v/>
      </c>
      <c r="AC16" s="25" t="str">
        <f t="shared" ca="1" si="11"/>
        <v/>
      </c>
      <c r="AD16" s="25" t="str">
        <f t="shared" si="12"/>
        <v/>
      </c>
      <c r="AE16" s="25" t="str">
        <f t="shared" si="13"/>
        <v/>
      </c>
      <c r="AF16" s="25" t="str">
        <f t="shared" si="14"/>
        <v/>
      </c>
      <c r="AG16" s="25" t="str">
        <f t="shared" si="15"/>
        <v/>
      </c>
      <c r="AH16" s="36"/>
      <c r="AI16" s="25" t="str">
        <f t="shared" ca="1" si="16"/>
        <v/>
      </c>
      <c r="AJ16" s="25" t="str">
        <f t="shared" ca="1" si="17"/>
        <v/>
      </c>
      <c r="AK16" s="25" t="str">
        <f t="shared" ca="1" si="28"/>
        <v/>
      </c>
      <c r="AL16" s="25" t="str">
        <f t="shared" ca="1" si="29"/>
        <v/>
      </c>
      <c r="AM16" s="25" t="str">
        <f t="shared" ca="1" si="30"/>
        <v/>
      </c>
      <c r="AN16" s="25" t="str">
        <f t="shared" ca="1" si="31"/>
        <v/>
      </c>
      <c r="AO16" s="25" t="str">
        <f t="shared" si="32"/>
        <v/>
      </c>
      <c r="AP16" s="25" t="str">
        <f t="shared" si="33"/>
        <v/>
      </c>
      <c r="AQ16" s="25" t="str">
        <f t="shared" si="34"/>
        <v/>
      </c>
      <c r="AR16" s="25" t="str">
        <f t="shared" si="35"/>
        <v/>
      </c>
    </row>
    <row r="17" spans="1:44" s="47" customFormat="1">
      <c r="A17" s="23" t="s">
        <v>78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33"/>
      <c r="M17" s="25" t="str">
        <f t="shared" si="4"/>
        <v/>
      </c>
      <c r="N17" s="25" t="str">
        <f t="shared" si="19"/>
        <v/>
      </c>
      <c r="O17" s="25" t="str">
        <f t="shared" si="20"/>
        <v/>
      </c>
      <c r="P17" s="25" t="str">
        <f t="shared" si="21"/>
        <v/>
      </c>
      <c r="Q17" s="25" t="str">
        <f t="shared" si="22"/>
        <v/>
      </c>
      <c r="R17" s="25" t="str">
        <f t="shared" si="23"/>
        <v/>
      </c>
      <c r="S17" s="25" t="str">
        <f t="shared" si="24"/>
        <v/>
      </c>
      <c r="T17" s="25" t="str">
        <f t="shared" si="25"/>
        <v/>
      </c>
      <c r="U17" s="25" t="str">
        <f t="shared" si="26"/>
        <v/>
      </c>
      <c r="V17" s="25" t="str">
        <f t="shared" si="27"/>
        <v/>
      </c>
      <c r="W17" s="37"/>
      <c r="X17" s="25" t="str">
        <f t="shared" ca="1" si="6"/>
        <v/>
      </c>
      <c r="Y17" s="25" t="str">
        <f t="shared" ca="1" si="7"/>
        <v/>
      </c>
      <c r="Z17" s="25" t="str">
        <f t="shared" ca="1" si="8"/>
        <v/>
      </c>
      <c r="AA17" s="25" t="str">
        <f t="shared" ca="1" si="9"/>
        <v/>
      </c>
      <c r="AB17" s="25" t="str">
        <f t="shared" ca="1" si="10"/>
        <v/>
      </c>
      <c r="AC17" s="25" t="str">
        <f t="shared" ca="1" si="11"/>
        <v/>
      </c>
      <c r="AD17" s="25" t="str">
        <f t="shared" si="12"/>
        <v/>
      </c>
      <c r="AE17" s="25" t="str">
        <f t="shared" si="13"/>
        <v/>
      </c>
      <c r="AF17" s="25" t="str">
        <f t="shared" si="14"/>
        <v/>
      </c>
      <c r="AG17" s="25" t="str">
        <f t="shared" si="15"/>
        <v/>
      </c>
      <c r="AH17" s="37"/>
      <c r="AI17" s="25" t="str">
        <f t="shared" ca="1" si="16"/>
        <v/>
      </c>
      <c r="AJ17" s="25" t="str">
        <f t="shared" ca="1" si="17"/>
        <v/>
      </c>
      <c r="AK17" s="25" t="str">
        <f t="shared" ca="1" si="28"/>
        <v/>
      </c>
      <c r="AL17" s="25" t="str">
        <f t="shared" ca="1" si="29"/>
        <v/>
      </c>
      <c r="AM17" s="25" t="str">
        <f t="shared" ca="1" si="30"/>
        <v/>
      </c>
      <c r="AN17" s="25" t="str">
        <f t="shared" ca="1" si="31"/>
        <v/>
      </c>
      <c r="AO17" s="25" t="str">
        <f t="shared" si="32"/>
        <v/>
      </c>
      <c r="AP17" s="25" t="str">
        <f t="shared" si="33"/>
        <v/>
      </c>
      <c r="AQ17" s="25" t="str">
        <f t="shared" si="34"/>
        <v/>
      </c>
      <c r="AR17" s="25" t="str">
        <f t="shared" si="35"/>
        <v/>
      </c>
    </row>
    <row r="18" spans="1:44" s="19" customFormat="1">
      <c r="A18" s="23" t="s">
        <v>170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M18" s="25" t="str">
        <f t="shared" si="4"/>
        <v/>
      </c>
      <c r="N18" s="25" t="str">
        <f t="shared" si="19"/>
        <v/>
      </c>
      <c r="O18" s="25" t="str">
        <f t="shared" si="20"/>
        <v/>
      </c>
      <c r="P18" s="25" t="str">
        <f t="shared" si="21"/>
        <v/>
      </c>
      <c r="Q18" s="25" t="str">
        <f t="shared" si="22"/>
        <v/>
      </c>
      <c r="R18" s="25" t="str">
        <f t="shared" si="23"/>
        <v/>
      </c>
      <c r="S18" s="25" t="str">
        <f t="shared" si="24"/>
        <v/>
      </c>
      <c r="T18" s="25" t="str">
        <f t="shared" si="25"/>
        <v/>
      </c>
      <c r="U18" s="25" t="str">
        <f t="shared" si="26"/>
        <v/>
      </c>
      <c r="V18" s="25" t="str">
        <f t="shared" si="27"/>
        <v/>
      </c>
      <c r="W18" s="36"/>
      <c r="X18" s="25" t="str">
        <f t="shared" ca="1" si="6"/>
        <v/>
      </c>
      <c r="Y18" s="25" t="str">
        <f t="shared" ca="1" si="7"/>
        <v/>
      </c>
      <c r="Z18" s="25" t="str">
        <f t="shared" ca="1" si="8"/>
        <v/>
      </c>
      <c r="AA18" s="25" t="str">
        <f t="shared" ca="1" si="9"/>
        <v/>
      </c>
      <c r="AB18" s="25" t="str">
        <f t="shared" ca="1" si="10"/>
        <v/>
      </c>
      <c r="AC18" s="25" t="str">
        <f t="shared" ca="1" si="11"/>
        <v/>
      </c>
      <c r="AD18" s="25" t="str">
        <f t="shared" si="12"/>
        <v/>
      </c>
      <c r="AE18" s="25" t="str">
        <f t="shared" si="13"/>
        <v/>
      </c>
      <c r="AF18" s="25" t="str">
        <f t="shared" si="14"/>
        <v/>
      </c>
      <c r="AG18" s="25" t="str">
        <f t="shared" si="15"/>
        <v/>
      </c>
      <c r="AH18" s="36"/>
      <c r="AI18" s="25" t="str">
        <f t="shared" ca="1" si="16"/>
        <v/>
      </c>
      <c r="AJ18" s="25" t="str">
        <f t="shared" ca="1" si="17"/>
        <v/>
      </c>
      <c r="AK18" s="25" t="str">
        <f t="shared" ca="1" si="28"/>
        <v/>
      </c>
      <c r="AL18" s="25" t="str">
        <f t="shared" ca="1" si="29"/>
        <v/>
      </c>
      <c r="AM18" s="25" t="str">
        <f t="shared" ca="1" si="30"/>
        <v/>
      </c>
      <c r="AN18" s="25" t="str">
        <f t="shared" ca="1" si="31"/>
        <v/>
      </c>
      <c r="AO18" s="25" t="str">
        <f t="shared" si="32"/>
        <v/>
      </c>
      <c r="AP18" s="25" t="str">
        <f t="shared" si="33"/>
        <v/>
      </c>
      <c r="AQ18" s="25" t="str">
        <f t="shared" si="34"/>
        <v/>
      </c>
      <c r="AR18" s="25" t="str">
        <f t="shared" si="35"/>
        <v/>
      </c>
    </row>
    <row r="19" spans="1:44">
      <c r="A19" s="35" t="s">
        <v>97</v>
      </c>
      <c r="B19" s="10">
        <f>B3+B11</f>
        <v>0</v>
      </c>
      <c r="C19" s="10">
        <f>C3+C11</f>
        <v>0</v>
      </c>
      <c r="D19" s="10">
        <f>D3+D11</f>
        <v>0</v>
      </c>
      <c r="E19" s="10">
        <f t="shared" ref="E19:K19" si="37">E3+E11</f>
        <v>0</v>
      </c>
      <c r="F19" s="10">
        <f t="shared" si="37"/>
        <v>0</v>
      </c>
      <c r="G19" s="10">
        <f t="shared" si="37"/>
        <v>0</v>
      </c>
      <c r="H19" s="10">
        <f t="shared" si="37"/>
        <v>0</v>
      </c>
      <c r="I19" s="10">
        <f t="shared" si="37"/>
        <v>0</v>
      </c>
      <c r="J19" s="10">
        <f t="shared" si="37"/>
        <v>0</v>
      </c>
      <c r="K19" s="10">
        <f t="shared" si="37"/>
        <v>0</v>
      </c>
      <c r="M19" s="38" t="str">
        <f t="shared" si="4"/>
        <v/>
      </c>
      <c r="N19" s="38" t="str">
        <f t="shared" si="19"/>
        <v/>
      </c>
      <c r="O19" s="38" t="str">
        <f t="shared" si="20"/>
        <v/>
      </c>
      <c r="P19" s="38" t="str">
        <f t="shared" si="21"/>
        <v/>
      </c>
      <c r="Q19" s="38" t="str">
        <f t="shared" si="22"/>
        <v/>
      </c>
      <c r="R19" s="38" t="str">
        <f t="shared" si="23"/>
        <v/>
      </c>
      <c r="S19" s="38" t="str">
        <f t="shared" si="24"/>
        <v/>
      </c>
      <c r="T19" s="38" t="str">
        <f t="shared" si="25"/>
        <v/>
      </c>
      <c r="U19" s="38" t="str">
        <f t="shared" si="26"/>
        <v/>
      </c>
      <c r="V19" s="38" t="str">
        <f t="shared" si="27"/>
        <v/>
      </c>
      <c r="X19" s="38" t="str">
        <f t="shared" ca="1" si="6"/>
        <v/>
      </c>
      <c r="Y19" s="38" t="str">
        <f t="shared" ca="1" si="7"/>
        <v/>
      </c>
      <c r="Z19" s="38" t="str">
        <f t="shared" ca="1" si="8"/>
        <v/>
      </c>
      <c r="AA19" s="38" t="str">
        <f t="shared" ca="1" si="9"/>
        <v/>
      </c>
      <c r="AB19" s="38" t="str">
        <f t="shared" ca="1" si="10"/>
        <v/>
      </c>
      <c r="AC19" s="38" t="str">
        <f t="shared" ca="1" si="11"/>
        <v/>
      </c>
      <c r="AD19" s="38" t="str">
        <f t="shared" si="12"/>
        <v/>
      </c>
      <c r="AE19" s="38" t="str">
        <f t="shared" si="13"/>
        <v/>
      </c>
      <c r="AF19" s="38" t="str">
        <f t="shared" si="14"/>
        <v/>
      </c>
      <c r="AG19" s="38" t="str">
        <f t="shared" si="15"/>
        <v/>
      </c>
      <c r="AI19" s="38" t="str">
        <f t="shared" ca="1" si="16"/>
        <v/>
      </c>
      <c r="AJ19" s="38" t="str">
        <f t="shared" ca="1" si="17"/>
        <v/>
      </c>
      <c r="AK19" s="38" t="str">
        <f t="shared" ca="1" si="28"/>
        <v/>
      </c>
      <c r="AL19" s="38" t="str">
        <f t="shared" ca="1" si="29"/>
        <v/>
      </c>
      <c r="AM19" s="38" t="str">
        <f t="shared" ca="1" si="30"/>
        <v/>
      </c>
      <c r="AN19" s="38" t="str">
        <f t="shared" ca="1" si="31"/>
        <v/>
      </c>
      <c r="AO19" s="38" t="str">
        <f t="shared" si="32"/>
        <v/>
      </c>
      <c r="AP19" s="38" t="str">
        <f t="shared" si="33"/>
        <v/>
      </c>
      <c r="AQ19" s="38" t="str">
        <f t="shared" si="34"/>
        <v/>
      </c>
      <c r="AR19" s="38" t="str">
        <f t="shared" si="35"/>
        <v/>
      </c>
    </row>
    <row r="20" spans="1:44">
      <c r="A20" s="44" t="s">
        <v>208</v>
      </c>
      <c r="B20" s="132">
        <f>B21+B30+B34</f>
        <v>0</v>
      </c>
      <c r="C20" s="132">
        <f>C21+C30+C34</f>
        <v>0</v>
      </c>
      <c r="D20" s="132">
        <f>D21+D30+D34</f>
        <v>0</v>
      </c>
      <c r="E20" s="132">
        <f t="shared" ref="E20:G20" si="38">E21+E30+E34</f>
        <v>0</v>
      </c>
      <c r="F20" s="132">
        <f t="shared" si="38"/>
        <v>0</v>
      </c>
      <c r="G20" s="132">
        <f t="shared" si="38"/>
        <v>0</v>
      </c>
      <c r="H20" s="132">
        <f>H21+H34</f>
        <v>0</v>
      </c>
      <c r="I20" s="132">
        <f>I21+I34</f>
        <v>0</v>
      </c>
      <c r="J20" s="132">
        <f>J21+J34</f>
        <v>0</v>
      </c>
      <c r="K20" s="132">
        <f>K21+K34</f>
        <v>0</v>
      </c>
      <c r="M20" s="18" t="str">
        <f t="shared" si="4"/>
        <v/>
      </c>
      <c r="N20" s="18" t="str">
        <f t="shared" si="19"/>
        <v/>
      </c>
      <c r="O20" s="18" t="str">
        <f t="shared" si="20"/>
        <v/>
      </c>
      <c r="P20" s="18" t="str">
        <f t="shared" si="21"/>
        <v/>
      </c>
      <c r="Q20" s="18" t="str">
        <f t="shared" si="22"/>
        <v/>
      </c>
      <c r="R20" s="18" t="str">
        <f t="shared" si="23"/>
        <v/>
      </c>
      <c r="S20" s="18" t="str">
        <f t="shared" si="24"/>
        <v/>
      </c>
      <c r="T20" s="18" t="str">
        <f t="shared" si="25"/>
        <v/>
      </c>
      <c r="U20" s="18" t="str">
        <f t="shared" si="26"/>
        <v/>
      </c>
      <c r="V20" s="18" t="str">
        <f t="shared" si="27"/>
        <v/>
      </c>
      <c r="X20" s="18" t="str">
        <f t="shared" ca="1" si="6"/>
        <v/>
      </c>
      <c r="Y20" s="18" t="str">
        <f t="shared" ca="1" si="7"/>
        <v/>
      </c>
      <c r="Z20" s="18" t="str">
        <f t="shared" ca="1" si="8"/>
        <v/>
      </c>
      <c r="AA20" s="18" t="str">
        <f t="shared" ca="1" si="9"/>
        <v/>
      </c>
      <c r="AB20" s="18" t="str">
        <f t="shared" ca="1" si="10"/>
        <v/>
      </c>
      <c r="AC20" s="18" t="str">
        <f t="shared" ca="1" si="11"/>
        <v/>
      </c>
      <c r="AD20" s="18" t="str">
        <f t="shared" si="12"/>
        <v/>
      </c>
      <c r="AE20" s="18" t="str">
        <f t="shared" si="13"/>
        <v/>
      </c>
      <c r="AF20" s="18" t="str">
        <f t="shared" si="14"/>
        <v/>
      </c>
      <c r="AG20" s="18" t="str">
        <f t="shared" si="15"/>
        <v/>
      </c>
      <c r="AI20" s="18" t="str">
        <f t="shared" ca="1" si="16"/>
        <v/>
      </c>
      <c r="AJ20" s="18" t="str">
        <f t="shared" ca="1" si="17"/>
        <v/>
      </c>
      <c r="AK20" s="18" t="str">
        <f t="shared" ca="1" si="28"/>
        <v/>
      </c>
      <c r="AL20" s="18" t="str">
        <f t="shared" ca="1" si="29"/>
        <v/>
      </c>
      <c r="AM20" s="18" t="str">
        <f t="shared" ca="1" si="30"/>
        <v/>
      </c>
      <c r="AN20" s="18" t="str">
        <f t="shared" ca="1" si="31"/>
        <v/>
      </c>
      <c r="AO20" s="18" t="str">
        <f t="shared" si="32"/>
        <v/>
      </c>
      <c r="AP20" s="18" t="str">
        <f t="shared" si="33"/>
        <v/>
      </c>
      <c r="AQ20" s="18" t="str">
        <f t="shared" si="34"/>
        <v/>
      </c>
      <c r="AR20" s="18" t="str">
        <f t="shared" si="35"/>
        <v/>
      </c>
    </row>
    <row r="21" spans="1:44">
      <c r="A21" s="41" t="s">
        <v>79</v>
      </c>
      <c r="B21" s="42">
        <f>SUM(B22:B29)</f>
        <v>0</v>
      </c>
      <c r="C21" s="42">
        <f>SUM(C22:C29)</f>
        <v>0</v>
      </c>
      <c r="D21" s="42">
        <f>SUM(D22:D29)</f>
        <v>0</v>
      </c>
      <c r="E21" s="42">
        <f t="shared" ref="E21:K21" si="39">SUM(E22:E29)</f>
        <v>0</v>
      </c>
      <c r="F21" s="42">
        <f t="shared" si="39"/>
        <v>0</v>
      </c>
      <c r="G21" s="42">
        <f t="shared" si="39"/>
        <v>0</v>
      </c>
      <c r="H21" s="42">
        <f t="shared" si="39"/>
        <v>0</v>
      </c>
      <c r="I21" s="42">
        <f t="shared" si="39"/>
        <v>0</v>
      </c>
      <c r="J21" s="42">
        <f t="shared" si="39"/>
        <v>0</v>
      </c>
      <c r="K21" s="42">
        <f t="shared" si="39"/>
        <v>0</v>
      </c>
      <c r="M21" s="50" t="str">
        <f t="shared" si="4"/>
        <v/>
      </c>
      <c r="N21" s="50" t="str">
        <f t="shared" si="19"/>
        <v/>
      </c>
      <c r="O21" s="50" t="str">
        <f t="shared" si="20"/>
        <v/>
      </c>
      <c r="P21" s="50" t="str">
        <f t="shared" si="21"/>
        <v/>
      </c>
      <c r="Q21" s="50" t="str">
        <f t="shared" si="22"/>
        <v/>
      </c>
      <c r="R21" s="50" t="str">
        <f t="shared" si="23"/>
        <v/>
      </c>
      <c r="S21" s="50" t="str">
        <f t="shared" si="24"/>
        <v/>
      </c>
      <c r="T21" s="50" t="str">
        <f t="shared" si="25"/>
        <v/>
      </c>
      <c r="U21" s="50" t="str">
        <f t="shared" si="26"/>
        <v/>
      </c>
      <c r="V21" s="50" t="str">
        <f t="shared" si="27"/>
        <v/>
      </c>
      <c r="X21" s="50" t="str">
        <f t="shared" ca="1" si="6"/>
        <v/>
      </c>
      <c r="Y21" s="50" t="str">
        <f t="shared" ca="1" si="7"/>
        <v/>
      </c>
      <c r="Z21" s="50" t="str">
        <f t="shared" ca="1" si="8"/>
        <v/>
      </c>
      <c r="AA21" s="50" t="str">
        <f t="shared" ca="1" si="9"/>
        <v/>
      </c>
      <c r="AB21" s="50" t="str">
        <f t="shared" ca="1" si="10"/>
        <v/>
      </c>
      <c r="AC21" s="50" t="str">
        <f t="shared" ca="1" si="11"/>
        <v/>
      </c>
      <c r="AD21" s="50" t="str">
        <f t="shared" si="12"/>
        <v/>
      </c>
      <c r="AE21" s="50" t="str">
        <f t="shared" si="13"/>
        <v/>
      </c>
      <c r="AF21" s="50" t="str">
        <f t="shared" si="14"/>
        <v/>
      </c>
      <c r="AG21" s="50" t="str">
        <f t="shared" si="15"/>
        <v/>
      </c>
      <c r="AI21" s="50" t="str">
        <f t="shared" ca="1" si="16"/>
        <v/>
      </c>
      <c r="AJ21" s="50" t="str">
        <f t="shared" ca="1" si="17"/>
        <v/>
      </c>
      <c r="AK21" s="50" t="str">
        <f t="shared" ca="1" si="28"/>
        <v/>
      </c>
      <c r="AL21" s="50" t="str">
        <f t="shared" ca="1" si="29"/>
        <v/>
      </c>
      <c r="AM21" s="50" t="str">
        <f t="shared" ca="1" si="30"/>
        <v/>
      </c>
      <c r="AN21" s="50" t="str">
        <f t="shared" ca="1" si="31"/>
        <v/>
      </c>
      <c r="AO21" s="50" t="str">
        <f t="shared" si="32"/>
        <v/>
      </c>
      <c r="AP21" s="50" t="str">
        <f t="shared" si="33"/>
        <v/>
      </c>
      <c r="AQ21" s="50" t="str">
        <f t="shared" si="34"/>
        <v/>
      </c>
      <c r="AR21" s="50" t="str">
        <f t="shared" si="35"/>
        <v/>
      </c>
    </row>
    <row r="22" spans="1:44">
      <c r="A22" s="23" t="s">
        <v>80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M22" s="39" t="str">
        <f t="shared" si="4"/>
        <v/>
      </c>
      <c r="N22" s="39" t="str">
        <f t="shared" si="19"/>
        <v/>
      </c>
      <c r="O22" s="39" t="str">
        <f t="shared" si="20"/>
        <v/>
      </c>
      <c r="P22" s="39" t="str">
        <f t="shared" si="21"/>
        <v/>
      </c>
      <c r="Q22" s="39" t="str">
        <f t="shared" si="22"/>
        <v/>
      </c>
      <c r="R22" s="39" t="str">
        <f t="shared" si="23"/>
        <v/>
      </c>
      <c r="S22" s="39" t="str">
        <f t="shared" si="24"/>
        <v/>
      </c>
      <c r="T22" s="39" t="str">
        <f t="shared" si="25"/>
        <v/>
      </c>
      <c r="U22" s="39" t="str">
        <f t="shared" si="26"/>
        <v/>
      </c>
      <c r="V22" s="39" t="str">
        <f t="shared" si="27"/>
        <v/>
      </c>
      <c r="X22" s="39" t="str">
        <f t="shared" ca="1" si="6"/>
        <v/>
      </c>
      <c r="Y22" s="39" t="str">
        <f t="shared" ca="1" si="7"/>
        <v/>
      </c>
      <c r="Z22" s="39" t="str">
        <f t="shared" ca="1" si="8"/>
        <v/>
      </c>
      <c r="AA22" s="39" t="str">
        <f t="shared" ca="1" si="9"/>
        <v/>
      </c>
      <c r="AB22" s="39" t="str">
        <f t="shared" ca="1" si="10"/>
        <v/>
      </c>
      <c r="AC22" s="39" t="str">
        <f t="shared" ca="1" si="11"/>
        <v/>
      </c>
      <c r="AD22" s="39" t="str">
        <f t="shared" si="12"/>
        <v/>
      </c>
      <c r="AE22" s="39" t="str">
        <f t="shared" si="13"/>
        <v/>
      </c>
      <c r="AF22" s="39" t="str">
        <f t="shared" si="14"/>
        <v/>
      </c>
      <c r="AG22" s="39" t="str">
        <f t="shared" si="15"/>
        <v/>
      </c>
      <c r="AI22" s="39" t="str">
        <f t="shared" ca="1" si="16"/>
        <v/>
      </c>
      <c r="AJ22" s="39" t="str">
        <f t="shared" ca="1" si="17"/>
        <v/>
      </c>
      <c r="AK22" s="39" t="str">
        <f t="shared" ca="1" si="28"/>
        <v/>
      </c>
      <c r="AL22" s="39" t="str">
        <f t="shared" ca="1" si="29"/>
        <v/>
      </c>
      <c r="AM22" s="39" t="str">
        <f t="shared" ca="1" si="30"/>
        <v/>
      </c>
      <c r="AN22" s="39" t="str">
        <f t="shared" ca="1" si="31"/>
        <v/>
      </c>
      <c r="AO22" s="39" t="str">
        <f t="shared" si="32"/>
        <v/>
      </c>
      <c r="AP22" s="39" t="str">
        <f t="shared" si="33"/>
        <v/>
      </c>
      <c r="AQ22" s="39" t="str">
        <f t="shared" si="34"/>
        <v/>
      </c>
      <c r="AR22" s="39" t="str">
        <f t="shared" si="35"/>
        <v/>
      </c>
    </row>
    <row r="23" spans="1:44">
      <c r="A23" s="23" t="s">
        <v>81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M23" s="39" t="str">
        <f t="shared" si="4"/>
        <v/>
      </c>
      <c r="N23" s="39" t="str">
        <f t="shared" si="19"/>
        <v/>
      </c>
      <c r="O23" s="39" t="str">
        <f t="shared" si="20"/>
        <v/>
      </c>
      <c r="P23" s="39" t="str">
        <f t="shared" si="21"/>
        <v/>
      </c>
      <c r="Q23" s="39" t="str">
        <f t="shared" si="22"/>
        <v/>
      </c>
      <c r="R23" s="39" t="str">
        <f t="shared" si="23"/>
        <v/>
      </c>
      <c r="S23" s="39" t="str">
        <f t="shared" si="24"/>
        <v/>
      </c>
      <c r="T23" s="39" t="str">
        <f t="shared" si="25"/>
        <v/>
      </c>
      <c r="U23" s="39" t="str">
        <f t="shared" si="26"/>
        <v/>
      </c>
      <c r="V23" s="39" t="str">
        <f t="shared" si="27"/>
        <v/>
      </c>
      <c r="X23" s="39" t="str">
        <f t="shared" ca="1" si="6"/>
        <v/>
      </c>
      <c r="Y23" s="39" t="str">
        <f t="shared" ca="1" si="7"/>
        <v/>
      </c>
      <c r="Z23" s="39" t="str">
        <f t="shared" ca="1" si="8"/>
        <v/>
      </c>
      <c r="AA23" s="39" t="str">
        <f t="shared" ca="1" si="9"/>
        <v/>
      </c>
      <c r="AB23" s="39" t="str">
        <f t="shared" ca="1" si="10"/>
        <v/>
      </c>
      <c r="AC23" s="39" t="str">
        <f t="shared" ca="1" si="11"/>
        <v/>
      </c>
      <c r="AD23" s="39" t="str">
        <f t="shared" si="12"/>
        <v/>
      </c>
      <c r="AE23" s="39" t="str">
        <f t="shared" si="13"/>
        <v/>
      </c>
      <c r="AF23" s="39" t="str">
        <f t="shared" si="14"/>
        <v/>
      </c>
      <c r="AG23" s="39" t="str">
        <f t="shared" si="15"/>
        <v/>
      </c>
      <c r="AI23" s="39" t="str">
        <f t="shared" ca="1" si="16"/>
        <v/>
      </c>
      <c r="AJ23" s="39" t="str">
        <f t="shared" ca="1" si="17"/>
        <v/>
      </c>
      <c r="AK23" s="39" t="str">
        <f t="shared" ca="1" si="28"/>
        <v/>
      </c>
      <c r="AL23" s="39" t="str">
        <f t="shared" ca="1" si="29"/>
        <v/>
      </c>
      <c r="AM23" s="39" t="str">
        <f t="shared" ca="1" si="30"/>
        <v/>
      </c>
      <c r="AN23" s="39" t="str">
        <f t="shared" ca="1" si="31"/>
        <v/>
      </c>
      <c r="AO23" s="39" t="str">
        <f t="shared" si="32"/>
        <v/>
      </c>
      <c r="AP23" s="39" t="str">
        <f t="shared" si="33"/>
        <v/>
      </c>
      <c r="AQ23" s="39" t="str">
        <f t="shared" si="34"/>
        <v/>
      </c>
      <c r="AR23" s="39" t="str">
        <f t="shared" si="35"/>
        <v/>
      </c>
    </row>
    <row r="24" spans="1:44">
      <c r="A24" s="23" t="s">
        <v>82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M24" s="39" t="str">
        <f t="shared" si="4"/>
        <v/>
      </c>
      <c r="N24" s="39" t="str">
        <f t="shared" si="19"/>
        <v/>
      </c>
      <c r="O24" s="39" t="str">
        <f t="shared" si="20"/>
        <v/>
      </c>
      <c r="P24" s="39" t="str">
        <f t="shared" si="21"/>
        <v/>
      </c>
      <c r="Q24" s="39" t="str">
        <f t="shared" si="22"/>
        <v/>
      </c>
      <c r="R24" s="39" t="str">
        <f t="shared" si="23"/>
        <v/>
      </c>
      <c r="S24" s="39" t="str">
        <f t="shared" si="24"/>
        <v/>
      </c>
      <c r="T24" s="39" t="str">
        <f t="shared" si="25"/>
        <v/>
      </c>
      <c r="U24" s="39" t="str">
        <f t="shared" si="26"/>
        <v/>
      </c>
      <c r="V24" s="39" t="str">
        <f t="shared" si="27"/>
        <v/>
      </c>
      <c r="X24" s="39" t="str">
        <f t="shared" ca="1" si="6"/>
        <v/>
      </c>
      <c r="Y24" s="39" t="str">
        <f t="shared" ca="1" si="7"/>
        <v/>
      </c>
      <c r="Z24" s="39" t="str">
        <f t="shared" ca="1" si="8"/>
        <v/>
      </c>
      <c r="AA24" s="39" t="str">
        <f t="shared" ca="1" si="9"/>
        <v/>
      </c>
      <c r="AB24" s="39" t="str">
        <f t="shared" ca="1" si="10"/>
        <v/>
      </c>
      <c r="AC24" s="39" t="str">
        <f t="shared" ca="1" si="11"/>
        <v/>
      </c>
      <c r="AD24" s="39" t="str">
        <f t="shared" si="12"/>
        <v/>
      </c>
      <c r="AE24" s="39" t="str">
        <f t="shared" si="13"/>
        <v/>
      </c>
      <c r="AF24" s="39" t="str">
        <f t="shared" si="14"/>
        <v/>
      </c>
      <c r="AG24" s="39" t="str">
        <f t="shared" si="15"/>
        <v/>
      </c>
      <c r="AI24" s="39" t="str">
        <f t="shared" ca="1" si="16"/>
        <v/>
      </c>
      <c r="AJ24" s="39" t="str">
        <f t="shared" ca="1" si="17"/>
        <v/>
      </c>
      <c r="AK24" s="39" t="str">
        <f t="shared" ca="1" si="28"/>
        <v/>
      </c>
      <c r="AL24" s="39" t="str">
        <f t="shared" ca="1" si="29"/>
        <v/>
      </c>
      <c r="AM24" s="39" t="str">
        <f t="shared" ca="1" si="30"/>
        <v/>
      </c>
      <c r="AN24" s="39" t="str">
        <f t="shared" ca="1" si="31"/>
        <v/>
      </c>
      <c r="AO24" s="39" t="str">
        <f t="shared" si="32"/>
        <v/>
      </c>
      <c r="AP24" s="39" t="str">
        <f t="shared" si="33"/>
        <v/>
      </c>
      <c r="AQ24" s="39" t="str">
        <f t="shared" si="34"/>
        <v/>
      </c>
      <c r="AR24" s="39" t="str">
        <f t="shared" si="35"/>
        <v/>
      </c>
    </row>
    <row r="25" spans="1:44">
      <c r="A25" s="23" t="s">
        <v>135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M25" s="39"/>
      <c r="N25" s="39"/>
      <c r="O25" s="39"/>
      <c r="P25" s="39"/>
      <c r="Q25" s="39"/>
      <c r="R25" s="39"/>
      <c r="S25" s="39"/>
      <c r="T25" s="39"/>
      <c r="U25" s="39"/>
      <c r="V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</row>
    <row r="26" spans="1:44">
      <c r="A26" s="23" t="s">
        <v>83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M26" s="39" t="str">
        <f>IFERROR(B26/B$19,"")</f>
        <v/>
      </c>
      <c r="N26" s="39" t="str">
        <f t="shared" si="19"/>
        <v/>
      </c>
      <c r="O26" s="39" t="str">
        <f t="shared" si="20"/>
        <v/>
      </c>
      <c r="P26" s="39" t="str">
        <f t="shared" si="21"/>
        <v/>
      </c>
      <c r="Q26" s="39" t="str">
        <f t="shared" si="22"/>
        <v/>
      </c>
      <c r="R26" s="39" t="str">
        <f t="shared" si="23"/>
        <v/>
      </c>
      <c r="S26" s="39" t="str">
        <f t="shared" si="24"/>
        <v/>
      </c>
      <c r="T26" s="39" t="str">
        <f t="shared" si="25"/>
        <v/>
      </c>
      <c r="U26" s="39" t="str">
        <f t="shared" si="26"/>
        <v/>
      </c>
      <c r="V26" s="39" t="str">
        <f t="shared" si="27"/>
        <v/>
      </c>
      <c r="X26" s="39" t="str">
        <f t="shared" ref="X26:AG28" ca="1" si="40">IFERROR(IF(X$2=0,"",IF((AND($B26,B26)&gt;0),(((B26-$B26)/($B26))),(((B26-$B26)/ABS($B26))))),"")</f>
        <v/>
      </c>
      <c r="Y26" s="39" t="str">
        <f t="shared" ca="1" si="40"/>
        <v/>
      </c>
      <c r="Z26" s="39" t="str">
        <f t="shared" ca="1" si="40"/>
        <v/>
      </c>
      <c r="AA26" s="39" t="str">
        <f t="shared" ca="1" si="40"/>
        <v/>
      </c>
      <c r="AB26" s="39" t="str">
        <f t="shared" ca="1" si="40"/>
        <v/>
      </c>
      <c r="AC26" s="39" t="str">
        <f t="shared" ca="1" si="40"/>
        <v/>
      </c>
      <c r="AD26" s="39" t="str">
        <f t="shared" si="40"/>
        <v/>
      </c>
      <c r="AE26" s="39" t="str">
        <f t="shared" si="40"/>
        <v/>
      </c>
      <c r="AF26" s="39" t="str">
        <f t="shared" si="40"/>
        <v/>
      </c>
      <c r="AG26" s="39" t="str">
        <f t="shared" si="40"/>
        <v/>
      </c>
      <c r="AI26" s="39" t="str">
        <f ca="1">IFERROR(IF(AI$2=0,"",((B26-B26)/ABS(B26))),"")</f>
        <v/>
      </c>
      <c r="AJ26" s="39" t="str">
        <f ca="1">IFERROR(IF(AJ$2=0,"",((C26-B26)/ABS(B26))),"")</f>
        <v/>
      </c>
      <c r="AK26" s="39" t="str">
        <f t="shared" ca="1" si="28"/>
        <v/>
      </c>
      <c r="AL26" s="39" t="str">
        <f t="shared" ca="1" si="29"/>
        <v/>
      </c>
      <c r="AM26" s="39" t="str">
        <f t="shared" ca="1" si="30"/>
        <v/>
      </c>
      <c r="AN26" s="39" t="str">
        <f t="shared" ca="1" si="31"/>
        <v/>
      </c>
      <c r="AO26" s="39" t="str">
        <f t="shared" si="32"/>
        <v/>
      </c>
      <c r="AP26" s="39" t="str">
        <f>IFERROR(IF(AP$2=0,"",((I26-H26)/ABS(H26))),"")</f>
        <v/>
      </c>
      <c r="AQ26" s="39" t="str">
        <f t="shared" si="34"/>
        <v/>
      </c>
      <c r="AR26" s="39" t="str">
        <f>IFERROR(IF(AR$2=0,"",((K26-J26)/ABS(J26))),"")</f>
        <v/>
      </c>
    </row>
    <row r="27" spans="1:44">
      <c r="A27" s="23" t="s">
        <v>84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M27" s="39" t="str">
        <f>IFERROR(B27/B$19,"")</f>
        <v/>
      </c>
      <c r="N27" s="39" t="str">
        <f t="shared" si="19"/>
        <v/>
      </c>
      <c r="O27" s="39" t="str">
        <f t="shared" si="20"/>
        <v/>
      </c>
      <c r="P27" s="39" t="str">
        <f t="shared" si="21"/>
        <v/>
      </c>
      <c r="Q27" s="39" t="str">
        <f t="shared" si="22"/>
        <v/>
      </c>
      <c r="R27" s="39" t="str">
        <f t="shared" si="23"/>
        <v/>
      </c>
      <c r="S27" s="39" t="str">
        <f t="shared" si="24"/>
        <v/>
      </c>
      <c r="T27" s="39" t="str">
        <f t="shared" si="25"/>
        <v/>
      </c>
      <c r="U27" s="39" t="str">
        <f t="shared" si="26"/>
        <v/>
      </c>
      <c r="V27" s="39" t="str">
        <f t="shared" si="27"/>
        <v/>
      </c>
      <c r="X27" s="39" t="str">
        <f t="shared" ca="1" si="40"/>
        <v/>
      </c>
      <c r="Y27" s="39" t="str">
        <f t="shared" ca="1" si="40"/>
        <v/>
      </c>
      <c r="Z27" s="39" t="str">
        <f t="shared" ca="1" si="40"/>
        <v/>
      </c>
      <c r="AA27" s="39" t="str">
        <f t="shared" ca="1" si="40"/>
        <v/>
      </c>
      <c r="AB27" s="39" t="str">
        <f t="shared" ca="1" si="40"/>
        <v/>
      </c>
      <c r="AC27" s="39" t="str">
        <f t="shared" ca="1" si="40"/>
        <v/>
      </c>
      <c r="AD27" s="39" t="str">
        <f t="shared" si="40"/>
        <v/>
      </c>
      <c r="AE27" s="39" t="str">
        <f t="shared" si="40"/>
        <v/>
      </c>
      <c r="AF27" s="39" t="str">
        <f t="shared" si="40"/>
        <v/>
      </c>
      <c r="AG27" s="39" t="str">
        <f t="shared" si="40"/>
        <v/>
      </c>
      <c r="AI27" s="39" t="str">
        <f ca="1">IFERROR(IF(AI$2=0,"",((B27-B27)/ABS(B27))),"")</f>
        <v/>
      </c>
      <c r="AJ27" s="39" t="str">
        <f ca="1">IFERROR(IF(AJ$2=0,"",((C27-B27)/ABS(B27))),"")</f>
        <v/>
      </c>
      <c r="AK27" s="39" t="str">
        <f t="shared" ca="1" si="28"/>
        <v/>
      </c>
      <c r="AL27" s="39" t="str">
        <f t="shared" ca="1" si="29"/>
        <v/>
      </c>
      <c r="AM27" s="39" t="str">
        <f t="shared" ca="1" si="30"/>
        <v/>
      </c>
      <c r="AN27" s="39" t="str">
        <f t="shared" ca="1" si="31"/>
        <v/>
      </c>
      <c r="AO27" s="39" t="str">
        <f t="shared" si="32"/>
        <v/>
      </c>
      <c r="AP27" s="39" t="str">
        <f>IFERROR(IF(AP$2=0,"",((I27-H27)/ABS(H27))),"")</f>
        <v/>
      </c>
      <c r="AQ27" s="39" t="str">
        <f t="shared" si="34"/>
        <v/>
      </c>
      <c r="AR27" s="39" t="str">
        <f>IFERROR(IF(AR$2=0,"",((K27-J27)/ABS(J27))),"")</f>
        <v/>
      </c>
    </row>
    <row r="28" spans="1:44">
      <c r="A28" s="23" t="s">
        <v>85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M28" s="39" t="str">
        <f>IFERROR(B28/B$19,"")</f>
        <v/>
      </c>
      <c r="N28" s="39" t="str">
        <f t="shared" si="19"/>
        <v/>
      </c>
      <c r="O28" s="39" t="str">
        <f t="shared" si="20"/>
        <v/>
      </c>
      <c r="P28" s="39" t="str">
        <f t="shared" si="21"/>
        <v/>
      </c>
      <c r="Q28" s="39" t="str">
        <f t="shared" si="22"/>
        <v/>
      </c>
      <c r="R28" s="39" t="str">
        <f t="shared" si="23"/>
        <v/>
      </c>
      <c r="S28" s="39" t="str">
        <f t="shared" si="24"/>
        <v/>
      </c>
      <c r="T28" s="39" t="str">
        <f t="shared" si="25"/>
        <v/>
      </c>
      <c r="U28" s="39" t="str">
        <f t="shared" si="26"/>
        <v/>
      </c>
      <c r="V28" s="39" t="str">
        <f t="shared" si="27"/>
        <v/>
      </c>
      <c r="X28" s="39" t="str">
        <f t="shared" ca="1" si="40"/>
        <v/>
      </c>
      <c r="Y28" s="39" t="str">
        <f t="shared" ca="1" si="40"/>
        <v/>
      </c>
      <c r="Z28" s="39" t="str">
        <f t="shared" ca="1" si="40"/>
        <v/>
      </c>
      <c r="AA28" s="39" t="str">
        <f t="shared" ca="1" si="40"/>
        <v/>
      </c>
      <c r="AB28" s="39" t="str">
        <f t="shared" ca="1" si="40"/>
        <v/>
      </c>
      <c r="AC28" s="39" t="str">
        <f t="shared" ca="1" si="40"/>
        <v/>
      </c>
      <c r="AD28" s="39" t="str">
        <f t="shared" si="40"/>
        <v/>
      </c>
      <c r="AE28" s="39" t="str">
        <f t="shared" si="40"/>
        <v/>
      </c>
      <c r="AF28" s="39" t="str">
        <f t="shared" si="40"/>
        <v/>
      </c>
      <c r="AG28" s="39" t="str">
        <f t="shared" si="40"/>
        <v/>
      </c>
      <c r="AI28" s="39" t="str">
        <f ca="1">IFERROR(IF(AI$2=0,"",((B28-B28)/ABS(B28))),"")</f>
        <v/>
      </c>
      <c r="AJ28" s="39" t="str">
        <f ca="1">IFERROR(IF(AJ$2=0,"",((C28-B28)/ABS(B28))),"")</f>
        <v/>
      </c>
      <c r="AK28" s="39" t="str">
        <f t="shared" ca="1" si="28"/>
        <v/>
      </c>
      <c r="AL28" s="39" t="str">
        <f t="shared" ca="1" si="29"/>
        <v/>
      </c>
      <c r="AM28" s="39" t="str">
        <f t="shared" ca="1" si="30"/>
        <v/>
      </c>
      <c r="AN28" s="39" t="str">
        <f t="shared" ca="1" si="31"/>
        <v/>
      </c>
      <c r="AO28" s="39" t="str">
        <f t="shared" si="32"/>
        <v/>
      </c>
      <c r="AP28" s="39" t="str">
        <f>IFERROR(IF(AP$2=0,"",((I28-H28)/ABS(H28))),"")</f>
        <v/>
      </c>
      <c r="AQ28" s="39" t="str">
        <f t="shared" si="34"/>
        <v/>
      </c>
      <c r="AR28" s="39" t="str">
        <f>IFERROR(IF(AR$2=0,"",((K28-J28)/ABS(J28))),"")</f>
        <v/>
      </c>
    </row>
    <row r="29" spans="1:44">
      <c r="A29" s="23" t="s">
        <v>136</v>
      </c>
      <c r="B29" s="24"/>
      <c r="C29" s="24"/>
      <c r="D29" s="24"/>
      <c r="E29" s="24"/>
      <c r="F29" s="24"/>
      <c r="G29" s="24"/>
      <c r="H29" s="24"/>
      <c r="I29" s="24"/>
      <c r="J29" s="24"/>
      <c r="K29" s="24"/>
      <c r="M29" s="39"/>
      <c r="N29" s="39"/>
      <c r="O29" s="39"/>
      <c r="P29" s="39"/>
      <c r="Q29" s="39"/>
      <c r="R29" s="39"/>
      <c r="S29" s="39"/>
      <c r="T29" s="39"/>
      <c r="U29" s="39"/>
      <c r="V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</row>
    <row r="30" spans="1:44">
      <c r="A30" s="41" t="s">
        <v>211</v>
      </c>
      <c r="B30" s="42">
        <f>SUM(B31:B33)</f>
        <v>0</v>
      </c>
      <c r="C30" s="42">
        <f t="shared" ref="C30:G30" si="41">SUM(C31:C33)</f>
        <v>0</v>
      </c>
      <c r="D30" s="42">
        <f t="shared" si="41"/>
        <v>0</v>
      </c>
      <c r="E30" s="42">
        <f t="shared" si="41"/>
        <v>0</v>
      </c>
      <c r="F30" s="42">
        <f t="shared" si="41"/>
        <v>0</v>
      </c>
      <c r="G30" s="42">
        <f t="shared" si="41"/>
        <v>0</v>
      </c>
      <c r="H30" s="42"/>
      <c r="I30" s="42"/>
      <c r="J30" s="42"/>
      <c r="K30" s="42"/>
      <c r="M30" s="50"/>
      <c r="N30" s="50"/>
      <c r="O30" s="50"/>
      <c r="P30" s="50"/>
      <c r="Q30" s="50"/>
      <c r="R30" s="50"/>
      <c r="S30" s="50"/>
      <c r="T30" s="50"/>
      <c r="U30" s="50"/>
      <c r="V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</row>
    <row r="31" spans="1:44">
      <c r="A31" s="23" t="s">
        <v>215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M31" s="39"/>
      <c r="N31" s="39"/>
      <c r="O31" s="39"/>
      <c r="P31" s="39"/>
      <c r="Q31" s="39"/>
      <c r="R31" s="39"/>
      <c r="S31" s="39"/>
      <c r="T31" s="39"/>
      <c r="U31" s="39"/>
      <c r="V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</row>
    <row r="32" spans="1:44">
      <c r="A32" s="23" t="s">
        <v>213</v>
      </c>
      <c r="B32" s="24"/>
      <c r="C32" s="24"/>
      <c r="D32" s="24"/>
      <c r="E32" s="24"/>
      <c r="F32" s="24"/>
      <c r="G32" s="24"/>
      <c r="H32" s="24"/>
      <c r="I32" s="24"/>
      <c r="J32" s="24"/>
      <c r="K32" s="24"/>
      <c r="M32" s="39"/>
      <c r="N32" s="39"/>
      <c r="O32" s="39"/>
      <c r="P32" s="39"/>
      <c r="Q32" s="39"/>
      <c r="R32" s="39"/>
      <c r="S32" s="39"/>
      <c r="T32" s="39"/>
      <c r="U32" s="39"/>
      <c r="V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</row>
    <row r="33" spans="1:44">
      <c r="A33" s="23" t="s">
        <v>214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M33" s="39"/>
      <c r="N33" s="39"/>
      <c r="O33" s="39"/>
      <c r="P33" s="39"/>
      <c r="Q33" s="39"/>
      <c r="R33" s="39"/>
      <c r="S33" s="39"/>
      <c r="T33" s="39"/>
      <c r="U33" s="39"/>
      <c r="V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</row>
    <row r="34" spans="1:44">
      <c r="A34" s="41" t="s">
        <v>106</v>
      </c>
      <c r="B34" s="42">
        <f>B35</f>
        <v>0</v>
      </c>
      <c r="C34" s="42">
        <f t="shared" ref="C34:G34" si="42">C35</f>
        <v>0</v>
      </c>
      <c r="D34" s="42">
        <f t="shared" si="42"/>
        <v>0</v>
      </c>
      <c r="E34" s="42">
        <f t="shared" si="42"/>
        <v>0</v>
      </c>
      <c r="F34" s="42">
        <f t="shared" si="42"/>
        <v>0</v>
      </c>
      <c r="G34" s="42">
        <f t="shared" si="42"/>
        <v>0</v>
      </c>
      <c r="H34" s="42"/>
      <c r="I34" s="42"/>
      <c r="J34" s="42"/>
      <c r="K34" s="42"/>
      <c r="M34" s="50" t="str">
        <f>IFERROR(B34/B$19,"")</f>
        <v/>
      </c>
      <c r="N34" s="50" t="str">
        <f t="shared" si="19"/>
        <v/>
      </c>
      <c r="O34" s="50" t="str">
        <f t="shared" si="20"/>
        <v/>
      </c>
      <c r="P34" s="50" t="str">
        <f t="shared" si="21"/>
        <v/>
      </c>
      <c r="Q34" s="50" t="str">
        <f t="shared" si="22"/>
        <v/>
      </c>
      <c r="R34" s="50" t="str">
        <f t="shared" si="23"/>
        <v/>
      </c>
      <c r="S34" s="50" t="str">
        <f t="shared" si="24"/>
        <v/>
      </c>
      <c r="T34" s="50" t="str">
        <f t="shared" si="25"/>
        <v/>
      </c>
      <c r="U34" s="50" t="str">
        <f t="shared" si="26"/>
        <v/>
      </c>
      <c r="V34" s="50" t="str">
        <f t="shared" si="27"/>
        <v/>
      </c>
      <c r="X34" s="50" t="str">
        <f t="shared" ref="X34:AG36" ca="1" si="43">IFERROR(IF(X$2=0,"",IF((AND($B34,B34)&gt;0),(((B34-$B34)/($B34))),(((B34-$B34)/ABS($B34))))),"")</f>
        <v/>
      </c>
      <c r="Y34" s="50" t="str">
        <f t="shared" ca="1" si="43"/>
        <v/>
      </c>
      <c r="Z34" s="50" t="str">
        <f t="shared" ca="1" si="43"/>
        <v/>
      </c>
      <c r="AA34" s="50" t="str">
        <f t="shared" ca="1" si="43"/>
        <v/>
      </c>
      <c r="AB34" s="50" t="str">
        <f t="shared" ca="1" si="43"/>
        <v/>
      </c>
      <c r="AC34" s="50" t="str">
        <f t="shared" ca="1" si="43"/>
        <v/>
      </c>
      <c r="AD34" s="50" t="str">
        <f t="shared" si="43"/>
        <v/>
      </c>
      <c r="AE34" s="50" t="str">
        <f t="shared" si="43"/>
        <v/>
      </c>
      <c r="AF34" s="50" t="str">
        <f t="shared" si="43"/>
        <v/>
      </c>
      <c r="AG34" s="50" t="str">
        <f t="shared" si="43"/>
        <v/>
      </c>
      <c r="AI34" s="50" t="str">
        <f ca="1">IFERROR(IF(AI$2=0,"",((B34-B34)/ABS(B34))),"")</f>
        <v/>
      </c>
      <c r="AJ34" s="50" t="str">
        <f ca="1">IFERROR(IF(AJ$2=0,"",((C34-B34)/ABS(B34))),"")</f>
        <v/>
      </c>
      <c r="AK34" s="50" t="str">
        <f t="shared" ca="1" si="28"/>
        <v/>
      </c>
      <c r="AL34" s="50" t="str">
        <f t="shared" ca="1" si="29"/>
        <v/>
      </c>
      <c r="AM34" s="50" t="str">
        <f t="shared" ca="1" si="30"/>
        <v/>
      </c>
      <c r="AN34" s="50" t="str">
        <f t="shared" ca="1" si="31"/>
        <v/>
      </c>
      <c r="AO34" s="50" t="str">
        <f t="shared" si="32"/>
        <v/>
      </c>
      <c r="AP34" s="50" t="str">
        <f>IFERROR(IF(AP$2=0,"",((I34-H34)/ABS(H34))),"")</f>
        <v/>
      </c>
      <c r="AQ34" s="50" t="str">
        <f t="shared" si="34"/>
        <v/>
      </c>
      <c r="AR34" s="50" t="str">
        <f>IFERROR(IF(AR$2=0,"",((K34-J34)/ABS(J34))),"")</f>
        <v/>
      </c>
    </row>
    <row r="35" spans="1:44">
      <c r="A35" s="23" t="s">
        <v>212</v>
      </c>
      <c r="B35" s="24"/>
      <c r="C35" s="24"/>
      <c r="D35" s="24"/>
      <c r="E35" s="24"/>
      <c r="F35" s="24"/>
      <c r="G35" s="24"/>
      <c r="H35" s="24"/>
      <c r="I35" s="24"/>
      <c r="J35" s="24"/>
      <c r="K35" s="24"/>
      <c r="M35" s="39"/>
      <c r="N35" s="39"/>
      <c r="O35" s="39"/>
      <c r="P35" s="39"/>
      <c r="Q35" s="39"/>
      <c r="R35" s="39"/>
      <c r="S35" s="39"/>
      <c r="T35" s="39"/>
      <c r="U35" s="39"/>
      <c r="V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</row>
    <row r="36" spans="1:44">
      <c r="A36" s="44" t="s">
        <v>209</v>
      </c>
      <c r="B36" s="132">
        <f>SUM(B37:B41)</f>
        <v>0</v>
      </c>
      <c r="C36" s="132">
        <f>SUM(C37:C41)</f>
        <v>0</v>
      </c>
      <c r="D36" s="132">
        <f>SUM(D37:D41)</f>
        <v>0</v>
      </c>
      <c r="E36" s="132">
        <f t="shared" ref="E36:K36" si="44">SUM(E37:E41)</f>
        <v>0</v>
      </c>
      <c r="F36" s="132">
        <f t="shared" si="44"/>
        <v>0</v>
      </c>
      <c r="G36" s="132">
        <f t="shared" si="44"/>
        <v>0</v>
      </c>
      <c r="H36" s="132">
        <f t="shared" si="44"/>
        <v>0</v>
      </c>
      <c r="I36" s="132">
        <f t="shared" si="44"/>
        <v>0</v>
      </c>
      <c r="J36" s="132">
        <f t="shared" si="44"/>
        <v>0</v>
      </c>
      <c r="K36" s="132">
        <f t="shared" si="44"/>
        <v>0</v>
      </c>
      <c r="M36" s="18" t="str">
        <f>IFERROR(B36/B$19,"")</f>
        <v/>
      </c>
      <c r="N36" s="18" t="str">
        <f t="shared" si="19"/>
        <v/>
      </c>
      <c r="O36" s="18" t="str">
        <f t="shared" si="20"/>
        <v/>
      </c>
      <c r="P36" s="18" t="str">
        <f t="shared" si="21"/>
        <v/>
      </c>
      <c r="Q36" s="18" t="str">
        <f t="shared" si="22"/>
        <v/>
      </c>
      <c r="R36" s="18" t="str">
        <f t="shared" si="23"/>
        <v/>
      </c>
      <c r="S36" s="18" t="str">
        <f t="shared" si="24"/>
        <v/>
      </c>
      <c r="T36" s="18" t="str">
        <f t="shared" si="25"/>
        <v/>
      </c>
      <c r="U36" s="18" t="str">
        <f t="shared" si="26"/>
        <v/>
      </c>
      <c r="V36" s="18" t="str">
        <f t="shared" si="27"/>
        <v/>
      </c>
      <c r="X36" s="18" t="str">
        <f t="shared" ca="1" si="43"/>
        <v/>
      </c>
      <c r="Y36" s="18" t="str">
        <f t="shared" ca="1" si="43"/>
        <v/>
      </c>
      <c r="Z36" s="18" t="str">
        <f t="shared" ca="1" si="43"/>
        <v/>
      </c>
      <c r="AA36" s="18" t="str">
        <f t="shared" ca="1" si="43"/>
        <v/>
      </c>
      <c r="AB36" s="18" t="str">
        <f t="shared" ca="1" si="43"/>
        <v/>
      </c>
      <c r="AC36" s="18" t="str">
        <f t="shared" ca="1" si="43"/>
        <v/>
      </c>
      <c r="AD36" s="18" t="str">
        <f t="shared" si="43"/>
        <v/>
      </c>
      <c r="AE36" s="18" t="str">
        <f t="shared" si="43"/>
        <v/>
      </c>
      <c r="AF36" s="18" t="str">
        <f t="shared" si="43"/>
        <v/>
      </c>
      <c r="AG36" s="18" t="str">
        <f t="shared" si="43"/>
        <v/>
      </c>
      <c r="AI36" s="18" t="str">
        <f ca="1">IFERROR(IF(AI$2=0,"",((B36-B36)/ABS(B36))),"")</f>
        <v/>
      </c>
      <c r="AJ36" s="18" t="str">
        <f ca="1">IFERROR(IF(AJ$2=0,"",((C36-B36)/ABS(B36))),"")</f>
        <v/>
      </c>
      <c r="AK36" s="18" t="str">
        <f t="shared" ca="1" si="28"/>
        <v/>
      </c>
      <c r="AL36" s="18" t="str">
        <f t="shared" ca="1" si="29"/>
        <v/>
      </c>
      <c r="AM36" s="18" t="str">
        <f t="shared" ca="1" si="30"/>
        <v/>
      </c>
      <c r="AN36" s="18" t="str">
        <f t="shared" ca="1" si="31"/>
        <v/>
      </c>
      <c r="AO36" s="18" t="str">
        <f t="shared" si="32"/>
        <v/>
      </c>
      <c r="AP36" s="18" t="str">
        <f>IFERROR(IF(AP$2=0,"",((I36-H36)/ABS(H36))),"")</f>
        <v/>
      </c>
      <c r="AQ36" s="18" t="str">
        <f t="shared" si="34"/>
        <v/>
      </c>
      <c r="AR36" s="18" t="str">
        <f>IFERROR(IF(AR$2=0,"",((K36-J36)/ABS(J36))),"")</f>
        <v/>
      </c>
    </row>
    <row r="37" spans="1:44">
      <c r="A37" s="23" t="s">
        <v>137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M37" s="39"/>
      <c r="N37" s="39"/>
      <c r="O37" s="39"/>
      <c r="P37" s="39"/>
      <c r="Q37" s="39"/>
      <c r="R37" s="39"/>
      <c r="S37" s="39"/>
      <c r="T37" s="39"/>
      <c r="U37" s="39"/>
      <c r="V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</row>
    <row r="38" spans="1:44">
      <c r="A38" s="23" t="s">
        <v>86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M38" s="39" t="str">
        <f t="shared" ref="M38:M49" si="45">IFERROR(B38/B$19,"")</f>
        <v/>
      </c>
      <c r="N38" s="39" t="str">
        <f t="shared" si="19"/>
        <v/>
      </c>
      <c r="O38" s="39" t="str">
        <f t="shared" si="20"/>
        <v/>
      </c>
      <c r="P38" s="39" t="str">
        <f t="shared" si="21"/>
        <v/>
      </c>
      <c r="Q38" s="39" t="str">
        <f t="shared" si="22"/>
        <v/>
      </c>
      <c r="R38" s="39" t="str">
        <f t="shared" si="23"/>
        <v/>
      </c>
      <c r="S38" s="39" t="str">
        <f t="shared" si="24"/>
        <v/>
      </c>
      <c r="T38" s="39" t="str">
        <f t="shared" si="25"/>
        <v/>
      </c>
      <c r="U38" s="39" t="str">
        <f t="shared" si="26"/>
        <v/>
      </c>
      <c r="V38" s="39" t="str">
        <f t="shared" si="27"/>
        <v/>
      </c>
      <c r="X38" s="39" t="str">
        <f t="shared" ref="X38:X71" ca="1" si="46">IFERROR(IF(X$2=0,"",IF((AND($B38,B38)&gt;0),(((B38-$B38)/($B38))),(((B38-$B38)/ABS($B38))))),"")</f>
        <v/>
      </c>
      <c r="Y38" s="39" t="str">
        <f t="shared" ref="Y38:Y71" ca="1" si="47">IFERROR(IF(Y$2=0,"",IF((AND($B38,C38)&gt;0),(((C38-$B38)/($B38))),(((C38-$B38)/ABS($B38))))),"")</f>
        <v/>
      </c>
      <c r="Z38" s="39" t="str">
        <f t="shared" ref="Z38:Z71" ca="1" si="48">IFERROR(IF(Z$2=0,"",IF((AND($B38,D38)&gt;0),(((D38-$B38)/($B38))),(((D38-$B38)/ABS($B38))))),"")</f>
        <v/>
      </c>
      <c r="AA38" s="39" t="str">
        <f t="shared" ref="AA38:AA71" ca="1" si="49">IFERROR(IF(AA$2=0,"",IF((AND($B38,E38)&gt;0),(((E38-$B38)/($B38))),(((E38-$B38)/ABS($B38))))),"")</f>
        <v/>
      </c>
      <c r="AB38" s="39" t="str">
        <f t="shared" ref="AB38:AB71" ca="1" si="50">IFERROR(IF(AB$2=0,"",IF((AND($B38,F38)&gt;0),(((F38-$B38)/($B38))),(((F38-$B38)/ABS($B38))))),"")</f>
        <v/>
      </c>
      <c r="AC38" s="39" t="str">
        <f t="shared" ref="AC38:AC71" ca="1" si="51">IFERROR(IF(AC$2=0,"",IF((AND($B38,G38)&gt;0),(((G38-$B38)/($B38))),(((G38-$B38)/ABS($B38))))),"")</f>
        <v/>
      </c>
      <c r="AD38" s="39" t="str">
        <f t="shared" ref="AD38:AD71" si="52">IFERROR(IF(AD$2=0,"",IF((AND($B38,H38)&gt;0),(((H38-$B38)/($B38))),(((H38-$B38)/ABS($B38))))),"")</f>
        <v/>
      </c>
      <c r="AE38" s="39" t="str">
        <f t="shared" ref="AE38:AE71" si="53">IFERROR(IF(AE$2=0,"",IF((AND($B38,I38)&gt;0),(((I38-$B38)/($B38))),(((I38-$B38)/ABS($B38))))),"")</f>
        <v/>
      </c>
      <c r="AF38" s="39" t="str">
        <f t="shared" ref="AF38:AF71" si="54">IFERROR(IF(AF$2=0,"",IF((AND($B38,J38)&gt;0),(((J38-$B38)/($B38))),(((J38-$B38)/ABS($B38))))),"")</f>
        <v/>
      </c>
      <c r="AG38" s="39" t="str">
        <f t="shared" ref="AG38:AG71" si="55">IFERROR(IF(AG$2=0,"",IF((AND($B38,K38)&gt;0),(((K38-$B38)/($B38))),(((K38-$B38)/ABS($B38))))),"")</f>
        <v/>
      </c>
      <c r="AI38" s="39" t="str">
        <f ca="1">IFERROR(IF(AI$2=0,"",((B38-B38)/ABS(B38))),"")</f>
        <v/>
      </c>
      <c r="AJ38" s="39" t="str">
        <f ca="1">IFERROR(IF(AJ$2=0,"",((C38-B38)/ABS(B38))),"")</f>
        <v/>
      </c>
      <c r="AK38" s="39" t="str">
        <f t="shared" ca="1" si="28"/>
        <v/>
      </c>
      <c r="AL38" s="39" t="str">
        <f t="shared" ca="1" si="29"/>
        <v/>
      </c>
      <c r="AM38" s="39" t="str">
        <f t="shared" ca="1" si="30"/>
        <v/>
      </c>
      <c r="AN38" s="39" t="str">
        <f t="shared" ca="1" si="31"/>
        <v/>
      </c>
      <c r="AO38" s="39" t="str">
        <f t="shared" si="32"/>
        <v/>
      </c>
      <c r="AP38" s="39" t="str">
        <f>IFERROR(IF(AP$2=0,"",((I38-H38)/ABS(H38))),"")</f>
        <v/>
      </c>
      <c r="AQ38" s="39" t="str">
        <f t="shared" si="34"/>
        <v/>
      </c>
      <c r="AR38" s="39" t="str">
        <f>IFERROR(IF(AR$2=0,"",((K38-J38)/ABS(J38))),"")</f>
        <v/>
      </c>
    </row>
    <row r="39" spans="1:44">
      <c r="A39" s="23" t="s">
        <v>105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M39" s="39" t="str">
        <f t="shared" si="45"/>
        <v/>
      </c>
      <c r="N39" s="39" t="str">
        <f t="shared" si="19"/>
        <v/>
      </c>
      <c r="O39" s="39" t="str">
        <f t="shared" si="20"/>
        <v/>
      </c>
      <c r="P39" s="39" t="str">
        <f t="shared" si="21"/>
        <v/>
      </c>
      <c r="Q39" s="39" t="str">
        <f t="shared" si="22"/>
        <v/>
      </c>
      <c r="R39" s="39" t="str">
        <f t="shared" si="23"/>
        <v/>
      </c>
      <c r="S39" s="39" t="str">
        <f t="shared" si="24"/>
        <v/>
      </c>
      <c r="T39" s="39" t="str">
        <f t="shared" si="25"/>
        <v/>
      </c>
      <c r="U39" s="39" t="str">
        <f t="shared" si="26"/>
        <v/>
      </c>
      <c r="V39" s="39" t="str">
        <f t="shared" si="27"/>
        <v/>
      </c>
      <c r="X39" s="39" t="str">
        <f t="shared" ca="1" si="46"/>
        <v/>
      </c>
      <c r="Y39" s="39" t="str">
        <f t="shared" ca="1" si="47"/>
        <v/>
      </c>
      <c r="Z39" s="39" t="str">
        <f t="shared" ca="1" si="48"/>
        <v/>
      </c>
      <c r="AA39" s="39" t="str">
        <f t="shared" ca="1" si="49"/>
        <v/>
      </c>
      <c r="AB39" s="39" t="str">
        <f t="shared" ca="1" si="50"/>
        <v/>
      </c>
      <c r="AC39" s="39" t="str">
        <f t="shared" ca="1" si="51"/>
        <v/>
      </c>
      <c r="AD39" s="39" t="str">
        <f t="shared" si="52"/>
        <v/>
      </c>
      <c r="AE39" s="39" t="str">
        <f t="shared" si="53"/>
        <v/>
      </c>
      <c r="AF39" s="39" t="str">
        <f t="shared" si="54"/>
        <v/>
      </c>
      <c r="AG39" s="39" t="str">
        <f t="shared" si="55"/>
        <v/>
      </c>
      <c r="AI39" s="39" t="str">
        <f ca="1">IFERROR(IF(AI$2=0,"",((B39-B39)/ABS(B39))),"")</f>
        <v/>
      </c>
      <c r="AJ39" s="39" t="str">
        <f ca="1">IFERROR(IF(AJ$2=0,"",((C39-B39)/ABS(B39))),"")</f>
        <v/>
      </c>
      <c r="AK39" s="39" t="str">
        <f t="shared" ca="1" si="28"/>
        <v/>
      </c>
      <c r="AL39" s="39" t="str">
        <f t="shared" ca="1" si="29"/>
        <v/>
      </c>
      <c r="AM39" s="39" t="str">
        <f t="shared" ca="1" si="30"/>
        <v/>
      </c>
      <c r="AN39" s="39" t="str">
        <f t="shared" ca="1" si="31"/>
        <v/>
      </c>
      <c r="AO39" s="39" t="str">
        <f t="shared" si="32"/>
        <v/>
      </c>
      <c r="AP39" s="39" t="str">
        <f>IFERROR(IF(AP$2=0,"",((I39-H39)/ABS(H39))),"")</f>
        <v/>
      </c>
      <c r="AQ39" s="39" t="str">
        <f t="shared" si="34"/>
        <v/>
      </c>
      <c r="AR39" s="39" t="str">
        <f>IFERROR(IF(AR$2=0,"",((K39-J39)/ABS(J39))),"")</f>
        <v/>
      </c>
    </row>
    <row r="40" spans="1:44">
      <c r="A40" s="23" t="s">
        <v>87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M40" s="39" t="str">
        <f t="shared" si="45"/>
        <v/>
      </c>
      <c r="N40" s="39" t="str">
        <f t="shared" si="19"/>
        <v/>
      </c>
      <c r="O40" s="39" t="str">
        <f t="shared" si="20"/>
        <v/>
      </c>
      <c r="P40" s="39" t="str">
        <f t="shared" si="21"/>
        <v/>
      </c>
      <c r="Q40" s="39" t="str">
        <f t="shared" si="22"/>
        <v/>
      </c>
      <c r="R40" s="39" t="str">
        <f t="shared" si="23"/>
        <v/>
      </c>
      <c r="S40" s="39" t="str">
        <f t="shared" si="24"/>
        <v/>
      </c>
      <c r="T40" s="39" t="str">
        <f t="shared" si="25"/>
        <v/>
      </c>
      <c r="U40" s="39" t="str">
        <f t="shared" si="26"/>
        <v/>
      </c>
      <c r="V40" s="39" t="str">
        <f t="shared" si="27"/>
        <v/>
      </c>
      <c r="X40" s="39" t="str">
        <f t="shared" ca="1" si="46"/>
        <v/>
      </c>
      <c r="Y40" s="39" t="str">
        <f t="shared" ca="1" si="47"/>
        <v/>
      </c>
      <c r="Z40" s="39" t="str">
        <f t="shared" ca="1" si="48"/>
        <v/>
      </c>
      <c r="AA40" s="39" t="str">
        <f t="shared" ca="1" si="49"/>
        <v/>
      </c>
      <c r="AB40" s="39" t="str">
        <f t="shared" ca="1" si="50"/>
        <v/>
      </c>
      <c r="AC40" s="39" t="str">
        <f t="shared" ca="1" si="51"/>
        <v/>
      </c>
      <c r="AD40" s="39" t="str">
        <f t="shared" si="52"/>
        <v/>
      </c>
      <c r="AE40" s="39" t="str">
        <f t="shared" si="53"/>
        <v/>
      </c>
      <c r="AF40" s="39" t="str">
        <f t="shared" si="54"/>
        <v/>
      </c>
      <c r="AG40" s="39" t="str">
        <f t="shared" si="55"/>
        <v/>
      </c>
      <c r="AI40" s="39" t="str">
        <f ca="1">IFERROR(IF(AI$2=0,"",((B40-B40)/ABS(B40))),"")</f>
        <v/>
      </c>
      <c r="AJ40" s="39" t="str">
        <f ca="1">IFERROR(IF(AJ$2=0,"",((C40-B40)/ABS(B40))),"")</f>
        <v/>
      </c>
      <c r="AK40" s="39" t="str">
        <f t="shared" ca="1" si="28"/>
        <v/>
      </c>
      <c r="AL40" s="39" t="str">
        <f t="shared" ca="1" si="29"/>
        <v/>
      </c>
      <c r="AM40" s="39" t="str">
        <f t="shared" ca="1" si="30"/>
        <v/>
      </c>
      <c r="AN40" s="39" t="str">
        <f t="shared" ca="1" si="31"/>
        <v/>
      </c>
      <c r="AO40" s="39" t="str">
        <f t="shared" si="32"/>
        <v/>
      </c>
      <c r="AP40" s="39" t="str">
        <f>IFERROR(IF(AP$2=0,"",((I40-H40)/ABS(H40))),"")</f>
        <v/>
      </c>
      <c r="AQ40" s="39" t="str">
        <f t="shared" si="34"/>
        <v/>
      </c>
      <c r="AR40" s="39" t="str">
        <f>IFERROR(IF(AR$2=0,"",((K40-J40)/ABS(J40))),"")</f>
        <v/>
      </c>
    </row>
    <row r="41" spans="1:44">
      <c r="A41" s="23" t="s">
        <v>88</v>
      </c>
      <c r="B41" s="24"/>
      <c r="C41" s="24"/>
      <c r="D41" s="24"/>
      <c r="E41" s="24"/>
      <c r="F41" s="24"/>
      <c r="G41" s="24"/>
      <c r="H41" s="133"/>
      <c r="I41" s="133"/>
      <c r="J41" s="133"/>
      <c r="K41" s="133"/>
      <c r="M41" s="39" t="str">
        <f t="shared" si="45"/>
        <v/>
      </c>
      <c r="N41" s="39" t="str">
        <f t="shared" si="19"/>
        <v/>
      </c>
      <c r="O41" s="39" t="str">
        <f t="shared" si="20"/>
        <v/>
      </c>
      <c r="P41" s="39" t="str">
        <f t="shared" si="21"/>
        <v/>
      </c>
      <c r="Q41" s="39" t="str">
        <f t="shared" si="22"/>
        <v/>
      </c>
      <c r="R41" s="39" t="str">
        <f t="shared" si="23"/>
        <v/>
      </c>
      <c r="S41" s="39" t="str">
        <f t="shared" si="24"/>
        <v/>
      </c>
      <c r="T41" s="39" t="str">
        <f t="shared" si="25"/>
        <v/>
      </c>
      <c r="U41" s="39" t="str">
        <f t="shared" si="26"/>
        <v/>
      </c>
      <c r="V41" s="39" t="str">
        <f t="shared" si="27"/>
        <v/>
      </c>
      <c r="X41" s="39" t="str">
        <f t="shared" ca="1" si="46"/>
        <v/>
      </c>
      <c r="Y41" s="39" t="str">
        <f t="shared" ca="1" si="47"/>
        <v/>
      </c>
      <c r="Z41" s="39" t="str">
        <f t="shared" ca="1" si="48"/>
        <v/>
      </c>
      <c r="AA41" s="39" t="str">
        <f t="shared" ca="1" si="49"/>
        <v/>
      </c>
      <c r="AB41" s="39" t="str">
        <f t="shared" ca="1" si="50"/>
        <v/>
      </c>
      <c r="AC41" s="39" t="str">
        <f t="shared" ca="1" si="51"/>
        <v/>
      </c>
      <c r="AD41" s="39" t="str">
        <f t="shared" si="52"/>
        <v/>
      </c>
      <c r="AE41" s="39" t="str">
        <f t="shared" si="53"/>
        <v/>
      </c>
      <c r="AF41" s="39" t="str">
        <f t="shared" si="54"/>
        <v/>
      </c>
      <c r="AG41" s="39" t="str">
        <f t="shared" si="55"/>
        <v/>
      </c>
      <c r="AI41" s="39" t="str">
        <f ca="1">IFERROR(IF(AI$2=0,"",((B41-B41)/ABS(B41))),"")</f>
        <v/>
      </c>
      <c r="AJ41" s="39" t="str">
        <f ca="1">IFERROR(IF(AJ$2=0,"",((C41-B41)/ABS(B41))),"")</f>
        <v/>
      </c>
      <c r="AK41" s="39" t="str">
        <f t="shared" ca="1" si="28"/>
        <v/>
      </c>
      <c r="AL41" s="39" t="str">
        <f t="shared" ca="1" si="29"/>
        <v/>
      </c>
      <c r="AM41" s="39" t="str">
        <f t="shared" ca="1" si="30"/>
        <v/>
      </c>
      <c r="AN41" s="39" t="str">
        <f t="shared" ca="1" si="31"/>
        <v/>
      </c>
      <c r="AO41" s="39" t="str">
        <f t="shared" si="32"/>
        <v/>
      </c>
      <c r="AP41" s="39" t="str">
        <f>IFERROR(IF(AP$2=0,"",((I41-H41)/ABS(H41))),"")</f>
        <v/>
      </c>
      <c r="AQ41" s="39" t="str">
        <f t="shared" si="34"/>
        <v/>
      </c>
      <c r="AR41" s="39" t="str">
        <f>IFERROR(IF(AR$2=0,"",((K41-J41)/ABS(J41))),"")</f>
        <v/>
      </c>
    </row>
    <row r="42" spans="1:44">
      <c r="A42" s="44" t="s">
        <v>210</v>
      </c>
      <c r="B42" s="132">
        <f>SUM(B43:B48)</f>
        <v>0</v>
      </c>
      <c r="C42" s="132">
        <f>SUM(C43:C48)</f>
        <v>0</v>
      </c>
      <c r="D42" s="132">
        <f>SUM(D43:D48)</f>
        <v>0</v>
      </c>
      <c r="E42" s="132">
        <f t="shared" ref="E42:K42" si="56">SUM(E43:E48)</f>
        <v>0</v>
      </c>
      <c r="F42" s="132">
        <f t="shared" si="56"/>
        <v>0</v>
      </c>
      <c r="G42" s="132">
        <f t="shared" si="56"/>
        <v>0</v>
      </c>
      <c r="H42" s="132">
        <f t="shared" si="56"/>
        <v>0</v>
      </c>
      <c r="I42" s="132">
        <f t="shared" si="56"/>
        <v>0</v>
      </c>
      <c r="J42" s="132">
        <f t="shared" si="56"/>
        <v>0</v>
      </c>
      <c r="K42" s="132">
        <f t="shared" si="56"/>
        <v>0</v>
      </c>
      <c r="M42" s="18" t="str">
        <f t="shared" si="45"/>
        <v/>
      </c>
      <c r="N42" s="18" t="str">
        <f t="shared" si="19"/>
        <v/>
      </c>
      <c r="O42" s="18" t="str">
        <f t="shared" si="20"/>
        <v/>
      </c>
      <c r="P42" s="18" t="str">
        <f t="shared" si="21"/>
        <v/>
      </c>
      <c r="Q42" s="18" t="str">
        <f t="shared" si="22"/>
        <v/>
      </c>
      <c r="R42" s="18" t="str">
        <f t="shared" si="23"/>
        <v/>
      </c>
      <c r="S42" s="18" t="str">
        <f t="shared" si="24"/>
        <v/>
      </c>
      <c r="T42" s="18" t="str">
        <f t="shared" si="25"/>
        <v/>
      </c>
      <c r="U42" s="18" t="str">
        <f t="shared" si="26"/>
        <v/>
      </c>
      <c r="V42" s="18" t="str">
        <f t="shared" si="27"/>
        <v/>
      </c>
      <c r="X42" s="18" t="str">
        <f t="shared" ca="1" si="46"/>
        <v/>
      </c>
      <c r="Y42" s="18" t="str">
        <f t="shared" ca="1" si="47"/>
        <v/>
      </c>
      <c r="Z42" s="18" t="str">
        <f t="shared" ca="1" si="48"/>
        <v/>
      </c>
      <c r="AA42" s="18" t="str">
        <f t="shared" ca="1" si="49"/>
        <v/>
      </c>
      <c r="AB42" s="18" t="str">
        <f t="shared" ca="1" si="50"/>
        <v/>
      </c>
      <c r="AC42" s="18" t="str">
        <f t="shared" ca="1" si="51"/>
        <v/>
      </c>
      <c r="AD42" s="18" t="str">
        <f t="shared" si="52"/>
        <v/>
      </c>
      <c r="AE42" s="18" t="str">
        <f t="shared" si="53"/>
        <v/>
      </c>
      <c r="AF42" s="18" t="str">
        <f t="shared" si="54"/>
        <v/>
      </c>
      <c r="AG42" s="18" t="str">
        <f t="shared" si="55"/>
        <v/>
      </c>
      <c r="AI42" s="18" t="str">
        <f ca="1">IFERROR(IF(AI$2=0,"",((B42-B42)/ABS(B42))),"")</f>
        <v/>
      </c>
      <c r="AJ42" s="18" t="str">
        <f ca="1">IFERROR(IF(AJ$2=0,"",((C42-B42)/ABS(B42))),"")</f>
        <v/>
      </c>
      <c r="AK42" s="18" t="str">
        <f t="shared" ca="1" si="28"/>
        <v/>
      </c>
      <c r="AL42" s="18" t="str">
        <f t="shared" ca="1" si="29"/>
        <v/>
      </c>
      <c r="AM42" s="18" t="str">
        <f t="shared" ca="1" si="30"/>
        <v/>
      </c>
      <c r="AN42" s="18" t="str">
        <f t="shared" ca="1" si="31"/>
        <v/>
      </c>
      <c r="AO42" s="18" t="str">
        <f t="shared" si="32"/>
        <v/>
      </c>
      <c r="AP42" s="18" t="str">
        <f>IFERROR(IF(AP$2=0,"",((I42-H42)/ABS(H42))),"")</f>
        <v/>
      </c>
      <c r="AQ42" s="18" t="str">
        <f t="shared" si="34"/>
        <v/>
      </c>
      <c r="AR42" s="18" t="str">
        <f>IFERROR(IF(AR$2=0,"",((K42-J42)/ABS(J42))),"")</f>
        <v/>
      </c>
    </row>
    <row r="43" spans="1:44">
      <c r="A43" s="23" t="s">
        <v>102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M43" s="39" t="str">
        <f t="shared" si="45"/>
        <v/>
      </c>
      <c r="N43" s="39" t="str">
        <f t="shared" ref="N43:N49" si="57">IFERROR(C43/C$19,"")</f>
        <v/>
      </c>
      <c r="O43" s="39" t="str">
        <f t="shared" ref="O43:O49" si="58">IFERROR(D43/D$19,"")</f>
        <v/>
      </c>
      <c r="P43" s="39" t="str">
        <f t="shared" ref="P43:P49" si="59">IFERROR(E43/E$19,"")</f>
        <v/>
      </c>
      <c r="Q43" s="39" t="str">
        <f t="shared" ref="Q43:Q49" si="60">IFERROR(F43/F$19,"")</f>
        <v/>
      </c>
      <c r="R43" s="39" t="str">
        <f t="shared" ref="R43:R49" si="61">IFERROR(G43/G$19,"")</f>
        <v/>
      </c>
      <c r="S43" s="39" t="str">
        <f t="shared" ref="S43:S49" si="62">IFERROR(H43/H$19,"")</f>
        <v/>
      </c>
      <c r="T43" s="39"/>
      <c r="U43" s="39"/>
      <c r="V43" s="39"/>
      <c r="X43" s="39" t="str">
        <f t="shared" ca="1" si="46"/>
        <v/>
      </c>
      <c r="Y43" s="39" t="str">
        <f t="shared" ca="1" si="47"/>
        <v/>
      </c>
      <c r="Z43" s="39" t="str">
        <f t="shared" ca="1" si="48"/>
        <v/>
      </c>
      <c r="AA43" s="39" t="str">
        <f t="shared" ca="1" si="49"/>
        <v/>
      </c>
      <c r="AB43" s="39" t="str">
        <f t="shared" ca="1" si="50"/>
        <v/>
      </c>
      <c r="AC43" s="39" t="str">
        <f t="shared" ca="1" si="51"/>
        <v/>
      </c>
      <c r="AD43" s="39" t="str">
        <f t="shared" si="52"/>
        <v/>
      </c>
      <c r="AE43" s="39" t="str">
        <f t="shared" si="53"/>
        <v/>
      </c>
      <c r="AF43" s="39" t="str">
        <f t="shared" si="54"/>
        <v/>
      </c>
      <c r="AG43" s="39" t="str">
        <f t="shared" si="55"/>
        <v/>
      </c>
      <c r="AI43" s="39"/>
      <c r="AJ43" s="39"/>
      <c r="AK43" s="39"/>
      <c r="AL43" s="39"/>
      <c r="AM43" s="39"/>
      <c r="AN43" s="39"/>
      <c r="AO43" s="39"/>
      <c r="AP43" s="39"/>
      <c r="AQ43" s="39"/>
      <c r="AR43" s="39"/>
    </row>
    <row r="44" spans="1:44">
      <c r="A44" s="23" t="s">
        <v>98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M44" s="39" t="str">
        <f t="shared" si="45"/>
        <v/>
      </c>
      <c r="N44" s="39" t="str">
        <f t="shared" si="57"/>
        <v/>
      </c>
      <c r="O44" s="39" t="str">
        <f t="shared" si="58"/>
        <v/>
      </c>
      <c r="P44" s="39" t="str">
        <f t="shared" si="59"/>
        <v/>
      </c>
      <c r="Q44" s="39" t="str">
        <f t="shared" si="60"/>
        <v/>
      </c>
      <c r="R44" s="39" t="str">
        <f t="shared" si="61"/>
        <v/>
      </c>
      <c r="S44" s="39" t="str">
        <f t="shared" si="62"/>
        <v/>
      </c>
      <c r="T44" s="39"/>
      <c r="U44" s="39"/>
      <c r="V44" s="39"/>
      <c r="X44" s="39" t="str">
        <f t="shared" ca="1" si="46"/>
        <v/>
      </c>
      <c r="Y44" s="39" t="str">
        <f t="shared" ca="1" si="47"/>
        <v/>
      </c>
      <c r="Z44" s="39" t="str">
        <f t="shared" ca="1" si="48"/>
        <v/>
      </c>
      <c r="AA44" s="39" t="str">
        <f t="shared" ca="1" si="49"/>
        <v/>
      </c>
      <c r="AB44" s="39" t="str">
        <f t="shared" ca="1" si="50"/>
        <v/>
      </c>
      <c r="AC44" s="39" t="str">
        <f t="shared" ca="1" si="51"/>
        <v/>
      </c>
      <c r="AD44" s="39" t="str">
        <f t="shared" si="52"/>
        <v/>
      </c>
      <c r="AE44" s="39" t="str">
        <f t="shared" si="53"/>
        <v/>
      </c>
      <c r="AF44" s="39" t="str">
        <f t="shared" si="54"/>
        <v/>
      </c>
      <c r="AG44" s="39" t="str">
        <f t="shared" si="55"/>
        <v/>
      </c>
      <c r="AI44" s="39"/>
      <c r="AJ44" s="39"/>
      <c r="AK44" s="39"/>
      <c r="AL44" s="39"/>
      <c r="AM44" s="39"/>
      <c r="AN44" s="39"/>
      <c r="AO44" s="39"/>
      <c r="AP44" s="39"/>
      <c r="AQ44" s="39"/>
      <c r="AR44" s="39"/>
    </row>
    <row r="45" spans="1:44">
      <c r="A45" s="23" t="s">
        <v>99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M45" s="39" t="str">
        <f t="shared" si="45"/>
        <v/>
      </c>
      <c r="N45" s="39" t="str">
        <f t="shared" si="57"/>
        <v/>
      </c>
      <c r="O45" s="39" t="str">
        <f t="shared" si="58"/>
        <v/>
      </c>
      <c r="P45" s="39" t="str">
        <f t="shared" si="59"/>
        <v/>
      </c>
      <c r="Q45" s="39" t="str">
        <f t="shared" si="60"/>
        <v/>
      </c>
      <c r="R45" s="39" t="str">
        <f t="shared" si="61"/>
        <v/>
      </c>
      <c r="S45" s="39" t="str">
        <f t="shared" si="62"/>
        <v/>
      </c>
      <c r="T45" s="39"/>
      <c r="U45" s="39"/>
      <c r="V45" s="39"/>
      <c r="X45" s="39" t="str">
        <f t="shared" ca="1" si="46"/>
        <v/>
      </c>
      <c r="Y45" s="39" t="str">
        <f t="shared" ca="1" si="47"/>
        <v/>
      </c>
      <c r="Z45" s="39" t="str">
        <f t="shared" ca="1" si="48"/>
        <v/>
      </c>
      <c r="AA45" s="39" t="str">
        <f t="shared" ca="1" si="49"/>
        <v/>
      </c>
      <c r="AB45" s="39" t="str">
        <f t="shared" ca="1" si="50"/>
        <v/>
      </c>
      <c r="AC45" s="39" t="str">
        <f t="shared" ca="1" si="51"/>
        <v/>
      </c>
      <c r="AD45" s="39" t="str">
        <f t="shared" si="52"/>
        <v/>
      </c>
      <c r="AE45" s="39" t="str">
        <f t="shared" si="53"/>
        <v/>
      </c>
      <c r="AF45" s="39" t="str">
        <f t="shared" si="54"/>
        <v/>
      </c>
      <c r="AG45" s="39" t="str">
        <f t="shared" si="55"/>
        <v/>
      </c>
      <c r="AI45" s="39"/>
      <c r="AJ45" s="39"/>
      <c r="AK45" s="39"/>
      <c r="AL45" s="39"/>
      <c r="AM45" s="39"/>
      <c r="AN45" s="39"/>
      <c r="AO45" s="39"/>
      <c r="AP45" s="39"/>
      <c r="AQ45" s="39"/>
      <c r="AR45" s="39"/>
    </row>
    <row r="46" spans="1:44">
      <c r="A46" s="23" t="s">
        <v>96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M46" s="39" t="str">
        <f t="shared" si="45"/>
        <v/>
      </c>
      <c r="N46" s="39" t="str">
        <f t="shared" si="57"/>
        <v/>
      </c>
      <c r="O46" s="39" t="str">
        <f t="shared" si="58"/>
        <v/>
      </c>
      <c r="P46" s="39" t="str">
        <f t="shared" si="59"/>
        <v/>
      </c>
      <c r="Q46" s="39" t="str">
        <f t="shared" si="60"/>
        <v/>
      </c>
      <c r="R46" s="39" t="str">
        <f t="shared" si="61"/>
        <v/>
      </c>
      <c r="S46" s="39" t="str">
        <f t="shared" si="62"/>
        <v/>
      </c>
      <c r="T46" s="39" t="str">
        <f>IFERROR(I46/#REF!,"")</f>
        <v/>
      </c>
      <c r="U46" s="39" t="str">
        <f>IFERROR(J46/#REF!,"")</f>
        <v/>
      </c>
      <c r="V46" s="39" t="str">
        <f>IFERROR(K46/#REF!,"")</f>
        <v/>
      </c>
      <c r="X46" s="39" t="str">
        <f t="shared" ca="1" si="46"/>
        <v/>
      </c>
      <c r="Y46" s="39" t="str">
        <f t="shared" ca="1" si="47"/>
        <v/>
      </c>
      <c r="Z46" s="39" t="str">
        <f t="shared" ca="1" si="48"/>
        <v/>
      </c>
      <c r="AA46" s="39" t="str">
        <f t="shared" ca="1" si="49"/>
        <v/>
      </c>
      <c r="AB46" s="39" t="str">
        <f t="shared" ca="1" si="50"/>
        <v/>
      </c>
      <c r="AC46" s="39" t="str">
        <f t="shared" ca="1" si="51"/>
        <v/>
      </c>
      <c r="AD46" s="39" t="str">
        <f t="shared" si="52"/>
        <v/>
      </c>
      <c r="AE46" s="39" t="str">
        <f t="shared" si="53"/>
        <v/>
      </c>
      <c r="AF46" s="39" t="str">
        <f t="shared" si="54"/>
        <v/>
      </c>
      <c r="AG46" s="39" t="str">
        <f t="shared" si="55"/>
        <v/>
      </c>
      <c r="AI46" s="39" t="str">
        <f t="shared" ref="AI46:AI95" ca="1" si="63">IFERROR(IF(AI$2=0,"",((B46-B46)/ABS(B46))),"")</f>
        <v/>
      </c>
      <c r="AJ46" s="39" t="str">
        <f t="shared" ref="AJ46:AJ95" ca="1" si="64">IFERROR(IF(AJ$2=0,"",((C46-B46)/ABS(B46))),"")</f>
        <v/>
      </c>
      <c r="AK46" s="39" t="str">
        <f t="shared" ca="1" si="28"/>
        <v/>
      </c>
      <c r="AL46" s="39" t="str">
        <f t="shared" ca="1" si="29"/>
        <v/>
      </c>
      <c r="AM46" s="39" t="str">
        <f t="shared" ca="1" si="30"/>
        <v/>
      </c>
      <c r="AN46" s="39" t="str">
        <f t="shared" ca="1" si="31"/>
        <v/>
      </c>
      <c r="AO46" s="39" t="str">
        <f t="shared" si="32"/>
        <v/>
      </c>
      <c r="AP46" s="39" t="str">
        <f t="shared" ref="AP46:AP77" si="65">IFERROR(IF(AP$2=0,"",((I46-H46)/ABS(H46))),"")</f>
        <v/>
      </c>
      <c r="AQ46" s="39" t="str">
        <f t="shared" si="34"/>
        <v/>
      </c>
      <c r="AR46" s="39" t="str">
        <f t="shared" ref="AR46:AR59" si="66">IFERROR(IF(AR$2=0,"",((K46-J46)/ABS(J46))),"")</f>
        <v/>
      </c>
    </row>
    <row r="47" spans="1:44">
      <c r="A47" s="23" t="s">
        <v>138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M47" s="39" t="str">
        <f t="shared" si="45"/>
        <v/>
      </c>
      <c r="N47" s="39" t="str">
        <f t="shared" si="57"/>
        <v/>
      </c>
      <c r="O47" s="39" t="str">
        <f t="shared" si="58"/>
        <v/>
      </c>
      <c r="P47" s="39" t="str">
        <f t="shared" si="59"/>
        <v/>
      </c>
      <c r="Q47" s="39" t="str">
        <f t="shared" si="60"/>
        <v/>
      </c>
      <c r="R47" s="39" t="str">
        <f t="shared" si="61"/>
        <v/>
      </c>
      <c r="S47" s="39" t="str">
        <f t="shared" si="62"/>
        <v/>
      </c>
      <c r="T47" s="39" t="str">
        <f>IFERROR(I47/#REF!,"")</f>
        <v/>
      </c>
      <c r="U47" s="39" t="str">
        <f>IFERROR(J47/#REF!,"")</f>
        <v/>
      </c>
      <c r="V47" s="39" t="str">
        <f>IFERROR(K47/#REF!,"")</f>
        <v/>
      </c>
      <c r="X47" s="39" t="str">
        <f t="shared" ca="1" si="46"/>
        <v/>
      </c>
      <c r="Y47" s="39" t="str">
        <f t="shared" ca="1" si="47"/>
        <v/>
      </c>
      <c r="Z47" s="39" t="str">
        <f t="shared" ca="1" si="48"/>
        <v/>
      </c>
      <c r="AA47" s="39" t="str">
        <f t="shared" ca="1" si="49"/>
        <v/>
      </c>
      <c r="AB47" s="39" t="str">
        <f t="shared" ca="1" si="50"/>
        <v/>
      </c>
      <c r="AC47" s="39" t="str">
        <f t="shared" ca="1" si="51"/>
        <v/>
      </c>
      <c r="AD47" s="39" t="str">
        <f t="shared" si="52"/>
        <v/>
      </c>
      <c r="AE47" s="39" t="str">
        <f t="shared" si="53"/>
        <v/>
      </c>
      <c r="AF47" s="39" t="str">
        <f t="shared" si="54"/>
        <v/>
      </c>
      <c r="AG47" s="39" t="str">
        <f t="shared" si="55"/>
        <v/>
      </c>
      <c r="AI47" s="39" t="str">
        <f t="shared" ca="1" si="63"/>
        <v/>
      </c>
      <c r="AJ47" s="39" t="str">
        <f t="shared" ca="1" si="64"/>
        <v/>
      </c>
      <c r="AK47" s="39" t="str">
        <f t="shared" ca="1" si="28"/>
        <v/>
      </c>
      <c r="AL47" s="39" t="str">
        <f t="shared" ca="1" si="29"/>
        <v/>
      </c>
      <c r="AM47" s="39" t="str">
        <f t="shared" ca="1" si="30"/>
        <v/>
      </c>
      <c r="AN47" s="39" t="str">
        <f t="shared" ca="1" si="31"/>
        <v/>
      </c>
      <c r="AO47" s="39" t="str">
        <f t="shared" si="32"/>
        <v/>
      </c>
      <c r="AP47" s="39" t="str">
        <f t="shared" si="65"/>
        <v/>
      </c>
      <c r="AQ47" s="39" t="str">
        <f t="shared" si="34"/>
        <v/>
      </c>
      <c r="AR47" s="39" t="str">
        <f t="shared" si="66"/>
        <v/>
      </c>
    </row>
    <row r="48" spans="1:44">
      <c r="A48" s="23" t="s">
        <v>78</v>
      </c>
      <c r="B48" s="198"/>
      <c r="C48" s="198"/>
      <c r="D48" s="198"/>
      <c r="E48" s="198"/>
      <c r="F48" s="198"/>
      <c r="G48" s="198"/>
      <c r="H48" s="133"/>
      <c r="I48" s="133"/>
      <c r="J48" s="133"/>
      <c r="K48" s="133"/>
      <c r="M48" s="39" t="str">
        <f t="shared" si="45"/>
        <v/>
      </c>
      <c r="N48" s="39" t="str">
        <f t="shared" si="57"/>
        <v/>
      </c>
      <c r="O48" s="39" t="str">
        <f t="shared" si="58"/>
        <v/>
      </c>
      <c r="P48" s="39" t="str">
        <f t="shared" si="59"/>
        <v/>
      </c>
      <c r="Q48" s="39" t="str">
        <f t="shared" si="60"/>
        <v/>
      </c>
      <c r="R48" s="39" t="str">
        <f t="shared" si="61"/>
        <v/>
      </c>
      <c r="S48" s="39" t="str">
        <f t="shared" si="62"/>
        <v/>
      </c>
      <c r="T48" s="39" t="str">
        <f>IFERROR(I48/#REF!,"")</f>
        <v/>
      </c>
      <c r="U48" s="39" t="str">
        <f>IFERROR(J48/#REF!,"")</f>
        <v/>
      </c>
      <c r="V48" s="39" t="str">
        <f>IFERROR(K48/#REF!,"")</f>
        <v/>
      </c>
      <c r="X48" s="39" t="str">
        <f t="shared" ca="1" si="46"/>
        <v/>
      </c>
      <c r="Y48" s="39" t="str">
        <f t="shared" ca="1" si="47"/>
        <v/>
      </c>
      <c r="Z48" s="39" t="str">
        <f t="shared" ca="1" si="48"/>
        <v/>
      </c>
      <c r="AA48" s="39" t="str">
        <f t="shared" ca="1" si="49"/>
        <v/>
      </c>
      <c r="AB48" s="39" t="str">
        <f t="shared" ca="1" si="50"/>
        <v/>
      </c>
      <c r="AC48" s="39" t="str">
        <f t="shared" ca="1" si="51"/>
        <v/>
      </c>
      <c r="AD48" s="39" t="str">
        <f t="shared" si="52"/>
        <v/>
      </c>
      <c r="AE48" s="39" t="str">
        <f t="shared" si="53"/>
        <v/>
      </c>
      <c r="AF48" s="39" t="str">
        <f t="shared" si="54"/>
        <v/>
      </c>
      <c r="AG48" s="39" t="str">
        <f t="shared" si="55"/>
        <v/>
      </c>
      <c r="AI48" s="39" t="str">
        <f t="shared" ca="1" si="63"/>
        <v/>
      </c>
      <c r="AJ48" s="39" t="str">
        <f t="shared" ca="1" si="64"/>
        <v/>
      </c>
      <c r="AK48" s="39" t="str">
        <f t="shared" ca="1" si="28"/>
        <v/>
      </c>
      <c r="AL48" s="39" t="str">
        <f t="shared" ca="1" si="29"/>
        <v/>
      </c>
      <c r="AM48" s="39" t="str">
        <f t="shared" ca="1" si="30"/>
        <v/>
      </c>
      <c r="AN48" s="39" t="str">
        <f t="shared" ca="1" si="31"/>
        <v/>
      </c>
      <c r="AO48" s="39" t="str">
        <f t="shared" si="32"/>
        <v/>
      </c>
      <c r="AP48" s="39" t="str">
        <f t="shared" si="65"/>
        <v/>
      </c>
      <c r="AQ48" s="39" t="str">
        <f t="shared" si="34"/>
        <v/>
      </c>
      <c r="AR48" s="39" t="str">
        <f t="shared" si="66"/>
        <v/>
      </c>
    </row>
    <row r="49" spans="1:44">
      <c r="A49" s="177" t="s">
        <v>205</v>
      </c>
      <c r="B49" s="10">
        <f t="shared" ref="B49:K49" si="67">B20+B36+B42</f>
        <v>0</v>
      </c>
      <c r="C49" s="10">
        <f t="shared" si="67"/>
        <v>0</v>
      </c>
      <c r="D49" s="10">
        <f t="shared" si="67"/>
        <v>0</v>
      </c>
      <c r="E49" s="10">
        <f t="shared" si="67"/>
        <v>0</v>
      </c>
      <c r="F49" s="10">
        <f t="shared" si="67"/>
        <v>0</v>
      </c>
      <c r="G49" s="10">
        <f t="shared" si="67"/>
        <v>0</v>
      </c>
      <c r="H49" s="10">
        <f t="shared" si="67"/>
        <v>0</v>
      </c>
      <c r="I49" s="10">
        <f t="shared" si="67"/>
        <v>0</v>
      </c>
      <c r="J49" s="10">
        <f t="shared" si="67"/>
        <v>0</v>
      </c>
      <c r="K49" s="10">
        <f t="shared" si="67"/>
        <v>0</v>
      </c>
      <c r="M49" s="38" t="str">
        <f t="shared" si="45"/>
        <v/>
      </c>
      <c r="N49" s="38" t="str">
        <f t="shared" si="57"/>
        <v/>
      </c>
      <c r="O49" s="38" t="str">
        <f t="shared" si="58"/>
        <v/>
      </c>
      <c r="P49" s="38" t="str">
        <f t="shared" si="59"/>
        <v/>
      </c>
      <c r="Q49" s="38" t="str">
        <f t="shared" si="60"/>
        <v/>
      </c>
      <c r="R49" s="38" t="str">
        <f t="shared" si="61"/>
        <v/>
      </c>
      <c r="S49" s="38" t="str">
        <f t="shared" si="62"/>
        <v/>
      </c>
      <c r="T49" s="38" t="str">
        <f>IFERROR(I49/#REF!,"")</f>
        <v/>
      </c>
      <c r="U49" s="38" t="str">
        <f>IFERROR(J49/#REF!,"")</f>
        <v/>
      </c>
      <c r="V49" s="38" t="str">
        <f>IFERROR(K49/#REF!,"")</f>
        <v/>
      </c>
      <c r="X49" s="38" t="str">
        <f t="shared" ca="1" si="46"/>
        <v/>
      </c>
      <c r="Y49" s="38" t="str">
        <f t="shared" ca="1" si="47"/>
        <v/>
      </c>
      <c r="Z49" s="38" t="str">
        <f t="shared" ca="1" si="48"/>
        <v/>
      </c>
      <c r="AA49" s="38" t="str">
        <f t="shared" ca="1" si="49"/>
        <v/>
      </c>
      <c r="AB49" s="38" t="str">
        <f t="shared" ca="1" si="50"/>
        <v/>
      </c>
      <c r="AC49" s="38" t="str">
        <f t="shared" ca="1" si="51"/>
        <v/>
      </c>
      <c r="AD49" s="38" t="str">
        <f t="shared" si="52"/>
        <v/>
      </c>
      <c r="AE49" s="38" t="str">
        <f t="shared" si="53"/>
        <v/>
      </c>
      <c r="AF49" s="38" t="str">
        <f t="shared" si="54"/>
        <v/>
      </c>
      <c r="AG49" s="38" t="str">
        <f t="shared" si="55"/>
        <v/>
      </c>
      <c r="AI49" s="38" t="str">
        <f t="shared" ca="1" si="63"/>
        <v/>
      </c>
      <c r="AJ49" s="38" t="str">
        <f t="shared" ca="1" si="64"/>
        <v/>
      </c>
      <c r="AK49" s="38" t="str">
        <f t="shared" ca="1" si="28"/>
        <v/>
      </c>
      <c r="AL49" s="38" t="str">
        <f t="shared" ca="1" si="29"/>
        <v/>
      </c>
      <c r="AM49" s="38" t="str">
        <f t="shared" ca="1" si="30"/>
        <v/>
      </c>
      <c r="AN49" s="38" t="str">
        <f t="shared" ca="1" si="31"/>
        <v/>
      </c>
      <c r="AO49" s="38" t="str">
        <f t="shared" si="32"/>
        <v/>
      </c>
      <c r="AP49" s="38" t="str">
        <f t="shared" si="65"/>
        <v/>
      </c>
      <c r="AQ49" s="38" t="str">
        <f t="shared" si="34"/>
        <v/>
      </c>
      <c r="AR49" s="38" t="str">
        <f t="shared" si="66"/>
        <v/>
      </c>
    </row>
    <row r="50" spans="1:44" s="19" customFormat="1" ht="19" thickBot="1">
      <c r="A50" s="187"/>
      <c r="B50" s="27"/>
      <c r="C50" s="27"/>
      <c r="D50" s="27"/>
      <c r="E50" s="27"/>
      <c r="F50" s="27"/>
      <c r="G50" s="27"/>
      <c r="H50" s="27"/>
      <c r="I50" s="27"/>
      <c r="J50" s="27"/>
      <c r="K50" s="27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36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  <c r="AH50" s="36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</row>
    <row r="51" spans="1:44" ht="40.5" customHeight="1" thickBot="1">
      <c r="A51" s="188" t="s">
        <v>144</v>
      </c>
      <c r="B51" s="189"/>
      <c r="C51" s="189"/>
      <c r="D51" s="189"/>
      <c r="E51" s="199"/>
      <c r="F51" s="200"/>
      <c r="G51" s="200"/>
      <c r="H51" s="171"/>
      <c r="I51" s="171"/>
      <c r="J51" s="171"/>
      <c r="K51" s="171"/>
      <c r="M51" s="22" t="str">
        <f>IFERROR(B51/#REF!,"")</f>
        <v/>
      </c>
      <c r="N51" s="22" t="str">
        <f>IFERROR(C51/#REF!,"")</f>
        <v/>
      </c>
      <c r="O51" s="22" t="str">
        <f>IFERROR(D51/#REF!,"")</f>
        <v/>
      </c>
      <c r="P51" s="22" t="str">
        <f>IFERROR(E51/#REF!,"")</f>
        <v/>
      </c>
      <c r="Q51" s="22" t="str">
        <f>IFERROR(F51/#REF!,"")</f>
        <v/>
      </c>
      <c r="R51" s="22" t="str">
        <f>IFERROR(G51/#REF!,"")</f>
        <v/>
      </c>
      <c r="S51" s="22" t="str">
        <f>IFERROR(H51/#REF!,"")</f>
        <v/>
      </c>
      <c r="T51" s="22" t="str">
        <f>IFERROR(I51/#REF!,"")</f>
        <v/>
      </c>
      <c r="U51" s="22" t="str">
        <f>IFERROR(J51/#REF!,"")</f>
        <v/>
      </c>
      <c r="V51" s="22" t="str">
        <f>IFERROR(K51/#REF!,"")</f>
        <v/>
      </c>
      <c r="X51" s="22" t="str">
        <f t="shared" ca="1" si="46"/>
        <v/>
      </c>
      <c r="Y51" s="22" t="str">
        <f t="shared" ca="1" si="47"/>
        <v/>
      </c>
      <c r="Z51" s="22" t="str">
        <f t="shared" ca="1" si="48"/>
        <v/>
      </c>
      <c r="AA51" s="22" t="str">
        <f t="shared" ca="1" si="49"/>
        <v/>
      </c>
      <c r="AB51" s="22" t="str">
        <f t="shared" ca="1" si="50"/>
        <v/>
      </c>
      <c r="AC51" s="22" t="str">
        <f t="shared" ca="1" si="51"/>
        <v/>
      </c>
      <c r="AD51" s="22" t="str">
        <f t="shared" si="52"/>
        <v/>
      </c>
      <c r="AE51" s="22" t="str">
        <f t="shared" si="53"/>
        <v/>
      </c>
      <c r="AF51" s="22" t="str">
        <f t="shared" si="54"/>
        <v/>
      </c>
      <c r="AG51" s="22" t="str">
        <f t="shared" si="55"/>
        <v/>
      </c>
      <c r="AI51" s="22" t="str">
        <f t="shared" ca="1" si="63"/>
        <v/>
      </c>
      <c r="AJ51" s="22" t="str">
        <f t="shared" ca="1" si="64"/>
        <v/>
      </c>
      <c r="AK51" s="22" t="str">
        <f t="shared" ca="1" si="28"/>
        <v/>
      </c>
      <c r="AL51" s="22" t="str">
        <f t="shared" ca="1" si="29"/>
        <v/>
      </c>
      <c r="AM51" s="22" t="str">
        <f t="shared" ca="1" si="30"/>
        <v/>
      </c>
      <c r="AN51" s="22" t="str">
        <f t="shared" ca="1" si="31"/>
        <v/>
      </c>
      <c r="AO51" s="22" t="str">
        <f t="shared" si="32"/>
        <v/>
      </c>
      <c r="AP51" s="22" t="str">
        <f t="shared" si="65"/>
        <v/>
      </c>
      <c r="AQ51" s="22" t="str">
        <f t="shared" si="34"/>
        <v/>
      </c>
      <c r="AR51" s="22" t="str">
        <f t="shared" si="66"/>
        <v/>
      </c>
    </row>
    <row r="52" spans="1:44">
      <c r="A52" s="23"/>
      <c r="B52" s="24"/>
      <c r="C52" s="24"/>
      <c r="D52" s="24"/>
      <c r="E52" s="24"/>
      <c r="F52" s="24"/>
      <c r="G52" s="24"/>
      <c r="H52" s="24"/>
      <c r="I52" s="24"/>
      <c r="J52" s="24"/>
      <c r="K52" s="24"/>
      <c r="M52" s="25" t="str">
        <f>IFERROR(B52/#REF!,"")</f>
        <v/>
      </c>
      <c r="N52" s="25" t="str">
        <f>IFERROR(C52/#REF!,"")</f>
        <v/>
      </c>
      <c r="O52" s="25" t="str">
        <f>IFERROR(D52/#REF!,"")</f>
        <v/>
      </c>
      <c r="P52" s="25" t="str">
        <f>IFERROR(E52/#REF!,"")</f>
        <v/>
      </c>
      <c r="Q52" s="25" t="str">
        <f>IFERROR(F52/#REF!,"")</f>
        <v/>
      </c>
      <c r="R52" s="25" t="str">
        <f>IFERROR(G52/#REF!,"")</f>
        <v/>
      </c>
      <c r="S52" s="25" t="str">
        <f>IFERROR(H52/#REF!,"")</f>
        <v/>
      </c>
      <c r="T52" s="25" t="str">
        <f>IFERROR(I52/#REF!,"")</f>
        <v/>
      </c>
      <c r="U52" s="25" t="str">
        <f>IFERROR(J52/#REF!,"")</f>
        <v/>
      </c>
      <c r="V52" s="25" t="str">
        <f>IFERROR(K52/#REF!,"")</f>
        <v/>
      </c>
      <c r="X52" s="25" t="str">
        <f t="shared" ca="1" si="46"/>
        <v/>
      </c>
      <c r="Y52" s="25" t="str">
        <f t="shared" ca="1" si="47"/>
        <v/>
      </c>
      <c r="Z52" s="25" t="str">
        <f t="shared" ca="1" si="48"/>
        <v/>
      </c>
      <c r="AA52" s="25" t="str">
        <f t="shared" ca="1" si="49"/>
        <v/>
      </c>
      <c r="AB52" s="25" t="str">
        <f t="shared" ca="1" si="50"/>
        <v/>
      </c>
      <c r="AC52" s="25" t="str">
        <f t="shared" ca="1" si="51"/>
        <v/>
      </c>
      <c r="AD52" s="25" t="str">
        <f t="shared" si="52"/>
        <v/>
      </c>
      <c r="AE52" s="25" t="str">
        <f t="shared" si="53"/>
        <v/>
      </c>
      <c r="AF52" s="25" t="str">
        <f t="shared" si="54"/>
        <v/>
      </c>
      <c r="AG52" s="25" t="str">
        <f t="shared" si="55"/>
        <v/>
      </c>
      <c r="AI52" s="25" t="str">
        <f t="shared" ca="1" si="63"/>
        <v/>
      </c>
      <c r="AJ52" s="25" t="str">
        <f t="shared" ca="1" si="64"/>
        <v/>
      </c>
      <c r="AK52" s="25" t="str">
        <f t="shared" ca="1" si="28"/>
        <v/>
      </c>
      <c r="AL52" s="25" t="str">
        <f t="shared" ca="1" si="29"/>
        <v/>
      </c>
      <c r="AM52" s="25" t="str">
        <f t="shared" ca="1" si="30"/>
        <v/>
      </c>
      <c r="AN52" s="25" t="str">
        <f t="shared" ca="1" si="31"/>
        <v/>
      </c>
      <c r="AO52" s="25" t="str">
        <f t="shared" si="32"/>
        <v/>
      </c>
      <c r="AP52" s="25" t="str">
        <f t="shared" si="65"/>
        <v/>
      </c>
      <c r="AQ52" s="25" t="str">
        <f t="shared" si="34"/>
        <v/>
      </c>
      <c r="AR52" s="25" t="str">
        <f t="shared" si="66"/>
        <v/>
      </c>
    </row>
    <row r="53" spans="1:44">
      <c r="A53" s="20"/>
      <c r="B53" s="134"/>
      <c r="C53" s="134"/>
      <c r="D53" s="134"/>
      <c r="E53" s="134"/>
      <c r="F53" s="134"/>
      <c r="G53" s="134"/>
      <c r="H53" s="134"/>
      <c r="I53" s="134"/>
      <c r="J53" s="134"/>
      <c r="K53" s="134"/>
      <c r="M53" s="22" t="str">
        <f>IFERROR(B53/#REF!,"")</f>
        <v/>
      </c>
      <c r="N53" s="22" t="str">
        <f>IFERROR(C53/#REF!,"")</f>
        <v/>
      </c>
      <c r="O53" s="22" t="str">
        <f>IFERROR(D53/#REF!,"")</f>
        <v/>
      </c>
      <c r="P53" s="22" t="str">
        <f>IFERROR(E53/#REF!,"")</f>
        <v/>
      </c>
      <c r="Q53" s="22" t="str">
        <f>IFERROR(F53/#REF!,"")</f>
        <v/>
      </c>
      <c r="R53" s="22" t="str">
        <f>IFERROR(G53/#REF!,"")</f>
        <v/>
      </c>
      <c r="S53" s="22" t="str">
        <f>IFERROR(H53/#REF!,"")</f>
        <v/>
      </c>
      <c r="T53" s="22" t="str">
        <f>IFERROR(I53/#REF!,"")</f>
        <v/>
      </c>
      <c r="U53" s="22" t="str">
        <f>IFERROR(J53/#REF!,"")</f>
        <v/>
      </c>
      <c r="V53" s="22" t="str">
        <f>IFERROR(K53/#REF!,"")</f>
        <v/>
      </c>
      <c r="X53" s="22" t="str">
        <f t="shared" ca="1" si="46"/>
        <v/>
      </c>
      <c r="Y53" s="22" t="str">
        <f t="shared" ca="1" si="47"/>
        <v/>
      </c>
      <c r="Z53" s="22" t="str">
        <f t="shared" ca="1" si="48"/>
        <v/>
      </c>
      <c r="AA53" s="22" t="str">
        <f t="shared" ca="1" si="49"/>
        <v/>
      </c>
      <c r="AB53" s="22" t="str">
        <f t="shared" ca="1" si="50"/>
        <v/>
      </c>
      <c r="AC53" s="22" t="str">
        <f t="shared" ca="1" si="51"/>
        <v/>
      </c>
      <c r="AD53" s="22" t="str">
        <f t="shared" si="52"/>
        <v/>
      </c>
      <c r="AE53" s="22" t="str">
        <f t="shared" si="53"/>
        <v/>
      </c>
      <c r="AF53" s="22" t="str">
        <f t="shared" si="54"/>
        <v/>
      </c>
      <c r="AG53" s="22" t="str">
        <f t="shared" si="55"/>
        <v/>
      </c>
      <c r="AI53" s="22" t="str">
        <f t="shared" ca="1" si="63"/>
        <v/>
      </c>
      <c r="AJ53" s="22" t="str">
        <f t="shared" ca="1" si="64"/>
        <v/>
      </c>
      <c r="AK53" s="22" t="str">
        <f t="shared" ca="1" si="28"/>
        <v/>
      </c>
      <c r="AL53" s="22" t="str">
        <f t="shared" ca="1" si="29"/>
        <v/>
      </c>
      <c r="AM53" s="22" t="str">
        <f t="shared" ca="1" si="30"/>
        <v/>
      </c>
      <c r="AN53" s="22" t="str">
        <f t="shared" ca="1" si="31"/>
        <v/>
      </c>
      <c r="AO53" s="22" t="str">
        <f t="shared" si="32"/>
        <v/>
      </c>
      <c r="AP53" s="22" t="str">
        <f t="shared" si="65"/>
        <v/>
      </c>
      <c r="AQ53" s="22" t="str">
        <f t="shared" si="34"/>
        <v/>
      </c>
      <c r="AR53" s="22" t="str">
        <f t="shared" si="66"/>
        <v/>
      </c>
    </row>
    <row r="54" spans="1:44">
      <c r="A54" s="20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M54" s="22" t="str">
        <f>IFERROR(B54/#REF!,"")</f>
        <v/>
      </c>
      <c r="N54" s="22" t="str">
        <f>IFERROR(C54/#REF!,"")</f>
        <v/>
      </c>
      <c r="O54" s="22" t="str">
        <f>IFERROR(D54/#REF!,"")</f>
        <v/>
      </c>
      <c r="P54" s="22" t="str">
        <f>IFERROR(E54/#REF!,"")</f>
        <v/>
      </c>
      <c r="Q54" s="22" t="str">
        <f>IFERROR(F54/#REF!,"")</f>
        <v/>
      </c>
      <c r="R54" s="22" t="str">
        <f>IFERROR(G54/#REF!,"")</f>
        <v/>
      </c>
      <c r="S54" s="22" t="str">
        <f>IFERROR(H54/#REF!,"")</f>
        <v/>
      </c>
      <c r="T54" s="22" t="str">
        <f>IFERROR(I54/#REF!,"")</f>
        <v/>
      </c>
      <c r="U54" s="22" t="str">
        <f>IFERROR(J54/#REF!,"")</f>
        <v/>
      </c>
      <c r="V54" s="22" t="str">
        <f>IFERROR(K54/#REF!,"")</f>
        <v/>
      </c>
      <c r="X54" s="22" t="str">
        <f t="shared" ca="1" si="46"/>
        <v/>
      </c>
      <c r="Y54" s="22" t="str">
        <f t="shared" ca="1" si="47"/>
        <v/>
      </c>
      <c r="Z54" s="22" t="str">
        <f t="shared" ca="1" si="48"/>
        <v/>
      </c>
      <c r="AA54" s="22" t="str">
        <f t="shared" ca="1" si="49"/>
        <v/>
      </c>
      <c r="AB54" s="22" t="str">
        <f t="shared" ca="1" si="50"/>
        <v/>
      </c>
      <c r="AC54" s="22" t="str">
        <f t="shared" ca="1" si="51"/>
        <v/>
      </c>
      <c r="AD54" s="22" t="str">
        <f t="shared" si="52"/>
        <v/>
      </c>
      <c r="AE54" s="22" t="str">
        <f t="shared" si="53"/>
        <v/>
      </c>
      <c r="AF54" s="22" t="str">
        <f t="shared" si="54"/>
        <v/>
      </c>
      <c r="AG54" s="22" t="str">
        <f t="shared" si="55"/>
        <v/>
      </c>
      <c r="AI54" s="22" t="str">
        <f t="shared" ca="1" si="63"/>
        <v/>
      </c>
      <c r="AJ54" s="22" t="str">
        <f t="shared" ca="1" si="64"/>
        <v/>
      </c>
      <c r="AK54" s="22" t="str">
        <f t="shared" ca="1" si="28"/>
        <v/>
      </c>
      <c r="AL54" s="22" t="str">
        <f t="shared" ca="1" si="29"/>
        <v/>
      </c>
      <c r="AM54" s="22" t="str">
        <f t="shared" ca="1" si="30"/>
        <v/>
      </c>
      <c r="AN54" s="22" t="str">
        <f t="shared" ca="1" si="31"/>
        <v/>
      </c>
      <c r="AO54" s="22" t="str">
        <f t="shared" si="32"/>
        <v/>
      </c>
      <c r="AP54" s="22" t="str">
        <f t="shared" si="65"/>
        <v/>
      </c>
      <c r="AQ54" s="22" t="str">
        <f t="shared" si="34"/>
        <v/>
      </c>
      <c r="AR54" s="22" t="str">
        <f t="shared" si="66"/>
        <v/>
      </c>
    </row>
    <row r="55" spans="1:44" hidden="1">
      <c r="A55" s="44" t="s">
        <v>151</v>
      </c>
      <c r="B55" s="148">
        <f t="shared" ref="B55:K55" si="68">IFERROR(B3,"")</f>
        <v>0</v>
      </c>
      <c r="C55" s="148">
        <f t="shared" si="68"/>
        <v>0</v>
      </c>
      <c r="D55" s="148">
        <f t="shared" si="68"/>
        <v>0</v>
      </c>
      <c r="E55" s="148">
        <f t="shared" si="68"/>
        <v>0</v>
      </c>
      <c r="F55" s="148">
        <f t="shared" si="68"/>
        <v>0</v>
      </c>
      <c r="G55" s="148">
        <f t="shared" si="68"/>
        <v>0</v>
      </c>
      <c r="H55" s="148">
        <f t="shared" si="68"/>
        <v>0</v>
      </c>
      <c r="I55" s="148">
        <f t="shared" si="68"/>
        <v>0</v>
      </c>
      <c r="J55" s="148">
        <f t="shared" si="68"/>
        <v>0</v>
      </c>
      <c r="K55" s="148">
        <f t="shared" si="68"/>
        <v>0</v>
      </c>
      <c r="M55" s="25" t="str">
        <f>IFERROR(B55/#REF!,"")</f>
        <v/>
      </c>
      <c r="N55" s="25" t="str">
        <f>IFERROR(C55/#REF!,"")</f>
        <v/>
      </c>
      <c r="O55" s="25" t="str">
        <f>IFERROR(D55/#REF!,"")</f>
        <v/>
      </c>
      <c r="P55" s="25" t="str">
        <f>IFERROR(E55/#REF!,"")</f>
        <v/>
      </c>
      <c r="Q55" s="25" t="str">
        <f>IFERROR(F55/#REF!,"")</f>
        <v/>
      </c>
      <c r="R55" s="25" t="str">
        <f>IFERROR(G55/#REF!,"")</f>
        <v/>
      </c>
      <c r="S55" s="25" t="str">
        <f>IFERROR(H55/#REF!,"")</f>
        <v/>
      </c>
      <c r="T55" s="25" t="str">
        <f>IFERROR(I55/#REF!,"")</f>
        <v/>
      </c>
      <c r="U55" s="25" t="str">
        <f>IFERROR(J55/#REF!,"")</f>
        <v/>
      </c>
      <c r="V55" s="25" t="str">
        <f>IFERROR(K55/#REF!,"")</f>
        <v/>
      </c>
      <c r="X55" s="25" t="str">
        <f t="shared" ca="1" si="46"/>
        <v/>
      </c>
      <c r="Y55" s="25" t="str">
        <f t="shared" ca="1" si="47"/>
        <v/>
      </c>
      <c r="Z55" s="25" t="str">
        <f t="shared" ca="1" si="48"/>
        <v/>
      </c>
      <c r="AA55" s="25" t="str">
        <f t="shared" ca="1" si="49"/>
        <v/>
      </c>
      <c r="AB55" s="25" t="str">
        <f t="shared" ca="1" si="50"/>
        <v/>
      </c>
      <c r="AC55" s="25" t="str">
        <f t="shared" ca="1" si="51"/>
        <v/>
      </c>
      <c r="AD55" s="25" t="str">
        <f t="shared" si="52"/>
        <v/>
      </c>
      <c r="AE55" s="25" t="str">
        <f t="shared" si="53"/>
        <v/>
      </c>
      <c r="AF55" s="25" t="str">
        <f t="shared" si="54"/>
        <v/>
      </c>
      <c r="AG55" s="25" t="str">
        <f t="shared" si="55"/>
        <v/>
      </c>
      <c r="AI55" s="25" t="str">
        <f t="shared" ca="1" si="63"/>
        <v/>
      </c>
      <c r="AJ55" s="25" t="str">
        <f t="shared" ca="1" si="64"/>
        <v/>
      </c>
      <c r="AK55" s="25" t="str">
        <f t="shared" ca="1" si="28"/>
        <v/>
      </c>
      <c r="AL55" s="25" t="str">
        <f t="shared" ca="1" si="29"/>
        <v/>
      </c>
      <c r="AM55" s="25" t="str">
        <f t="shared" ca="1" si="30"/>
        <v/>
      </c>
      <c r="AN55" s="25" t="str">
        <f t="shared" ca="1" si="31"/>
        <v/>
      </c>
      <c r="AO55" s="25" t="str">
        <f t="shared" si="32"/>
        <v/>
      </c>
      <c r="AP55" s="25" t="str">
        <f t="shared" si="65"/>
        <v/>
      </c>
      <c r="AQ55" s="25" t="str">
        <f t="shared" si="34"/>
        <v/>
      </c>
      <c r="AR55" s="25" t="str">
        <f t="shared" si="66"/>
        <v/>
      </c>
    </row>
    <row r="56" spans="1:44" hidden="1">
      <c r="A56" s="44" t="s">
        <v>145</v>
      </c>
      <c r="B56" s="148">
        <f t="shared" ref="B56:K56" si="69">IFERROR(B11,"")</f>
        <v>0</v>
      </c>
      <c r="C56" s="148">
        <f t="shared" si="69"/>
        <v>0</v>
      </c>
      <c r="D56" s="148">
        <f t="shared" si="69"/>
        <v>0</v>
      </c>
      <c r="E56" s="148">
        <f t="shared" si="69"/>
        <v>0</v>
      </c>
      <c r="F56" s="148">
        <f t="shared" si="69"/>
        <v>0</v>
      </c>
      <c r="G56" s="148">
        <f t="shared" si="69"/>
        <v>0</v>
      </c>
      <c r="H56" s="148">
        <f t="shared" si="69"/>
        <v>0</v>
      </c>
      <c r="I56" s="148">
        <f t="shared" si="69"/>
        <v>0</v>
      </c>
      <c r="J56" s="148">
        <f t="shared" si="69"/>
        <v>0</v>
      </c>
      <c r="K56" s="148">
        <f t="shared" si="69"/>
        <v>0</v>
      </c>
      <c r="M56" s="22" t="str">
        <f>IFERROR(B56/#REF!,"")</f>
        <v/>
      </c>
      <c r="N56" s="22" t="str">
        <f>IFERROR(C56/#REF!,"")</f>
        <v/>
      </c>
      <c r="O56" s="22" t="str">
        <f>IFERROR(D56/#REF!,"")</f>
        <v/>
      </c>
      <c r="P56" s="22" t="str">
        <f>IFERROR(E56/#REF!,"")</f>
        <v/>
      </c>
      <c r="Q56" s="22" t="str">
        <f>IFERROR(F56/#REF!,"")</f>
        <v/>
      </c>
      <c r="R56" s="22" t="str">
        <f>IFERROR(G56/#REF!,"")</f>
        <v/>
      </c>
      <c r="S56" s="22" t="str">
        <f>IFERROR(H56/#REF!,"")</f>
        <v/>
      </c>
      <c r="T56" s="22" t="str">
        <f>IFERROR(I56/#REF!,"")</f>
        <v/>
      </c>
      <c r="U56" s="22" t="str">
        <f>IFERROR(J56/#REF!,"")</f>
        <v/>
      </c>
      <c r="V56" s="22" t="str">
        <f>IFERROR(K56/#REF!,"")</f>
        <v/>
      </c>
      <c r="X56" s="22" t="str">
        <f t="shared" ca="1" si="46"/>
        <v/>
      </c>
      <c r="Y56" s="22" t="str">
        <f t="shared" ca="1" si="47"/>
        <v/>
      </c>
      <c r="Z56" s="22" t="str">
        <f t="shared" ca="1" si="48"/>
        <v/>
      </c>
      <c r="AA56" s="22" t="str">
        <f t="shared" ca="1" si="49"/>
        <v/>
      </c>
      <c r="AB56" s="22" t="str">
        <f t="shared" ca="1" si="50"/>
        <v/>
      </c>
      <c r="AC56" s="22" t="str">
        <f t="shared" ca="1" si="51"/>
        <v/>
      </c>
      <c r="AD56" s="22" t="str">
        <f t="shared" si="52"/>
        <v/>
      </c>
      <c r="AE56" s="22" t="str">
        <f t="shared" si="53"/>
        <v/>
      </c>
      <c r="AF56" s="22" t="str">
        <f t="shared" si="54"/>
        <v/>
      </c>
      <c r="AG56" s="22" t="str">
        <f t="shared" si="55"/>
        <v/>
      </c>
      <c r="AI56" s="22" t="str">
        <f t="shared" ca="1" si="63"/>
        <v/>
      </c>
      <c r="AJ56" s="22" t="str">
        <f t="shared" ca="1" si="64"/>
        <v/>
      </c>
      <c r="AK56" s="22" t="str">
        <f t="shared" ca="1" si="28"/>
        <v/>
      </c>
      <c r="AL56" s="22" t="str">
        <f t="shared" ca="1" si="29"/>
        <v/>
      </c>
      <c r="AM56" s="22" t="str">
        <f t="shared" ca="1" si="30"/>
        <v/>
      </c>
      <c r="AN56" s="22" t="str">
        <f t="shared" ca="1" si="31"/>
        <v/>
      </c>
      <c r="AO56" s="22" t="str">
        <f t="shared" si="32"/>
        <v/>
      </c>
      <c r="AP56" s="22" t="str">
        <f t="shared" si="65"/>
        <v/>
      </c>
      <c r="AQ56" s="22" t="str">
        <f t="shared" si="34"/>
        <v/>
      </c>
      <c r="AR56" s="22" t="str">
        <f t="shared" si="66"/>
        <v/>
      </c>
    </row>
    <row r="57" spans="1:44" hidden="1">
      <c r="A57" s="44" t="s">
        <v>148</v>
      </c>
      <c r="B57" s="148">
        <f t="shared" ref="B57:K57" si="70">IFERROR(B20,"")</f>
        <v>0</v>
      </c>
      <c r="C57" s="148">
        <f t="shared" si="70"/>
        <v>0</v>
      </c>
      <c r="D57" s="148">
        <f t="shared" si="70"/>
        <v>0</v>
      </c>
      <c r="E57" s="148">
        <f t="shared" si="70"/>
        <v>0</v>
      </c>
      <c r="F57" s="148">
        <f t="shared" si="70"/>
        <v>0</v>
      </c>
      <c r="G57" s="148">
        <f t="shared" si="70"/>
        <v>0</v>
      </c>
      <c r="H57" s="148">
        <f t="shared" si="70"/>
        <v>0</v>
      </c>
      <c r="I57" s="148">
        <f t="shared" si="70"/>
        <v>0</v>
      </c>
      <c r="J57" s="148">
        <f t="shared" si="70"/>
        <v>0</v>
      </c>
      <c r="K57" s="148">
        <f t="shared" si="70"/>
        <v>0</v>
      </c>
      <c r="M57" s="22" t="str">
        <f>IFERROR(B57/#REF!,"")</f>
        <v/>
      </c>
      <c r="N57" s="22" t="str">
        <f>IFERROR(C57/#REF!,"")</f>
        <v/>
      </c>
      <c r="O57" s="22" t="str">
        <f>IFERROR(D57/#REF!,"")</f>
        <v/>
      </c>
      <c r="P57" s="22" t="str">
        <f>IFERROR(E57/#REF!,"")</f>
        <v/>
      </c>
      <c r="Q57" s="22" t="str">
        <f>IFERROR(F57/#REF!,"")</f>
        <v/>
      </c>
      <c r="R57" s="22" t="str">
        <f>IFERROR(G57/#REF!,"")</f>
        <v/>
      </c>
      <c r="S57" s="22" t="str">
        <f>IFERROR(H57/#REF!,"")</f>
        <v/>
      </c>
      <c r="T57" s="22" t="str">
        <f>IFERROR(I57/#REF!,"")</f>
        <v/>
      </c>
      <c r="U57" s="22" t="str">
        <f>IFERROR(J57/#REF!,"")</f>
        <v/>
      </c>
      <c r="V57" s="22" t="str">
        <f>IFERROR(K57/#REF!,"")</f>
        <v/>
      </c>
      <c r="X57" s="22" t="str">
        <f t="shared" ref="X57:AG58" ca="1" si="71">IFERROR(IF(X$2=0,"",IF((AND($B57,B57)&gt;0),(((B57-$B57)/($B57))),(((B57-$B57)/ABS($B57))))),"")</f>
        <v/>
      </c>
      <c r="Y57" s="22" t="str">
        <f t="shared" ca="1" si="71"/>
        <v/>
      </c>
      <c r="Z57" s="22" t="str">
        <f t="shared" ca="1" si="71"/>
        <v/>
      </c>
      <c r="AA57" s="22" t="str">
        <f t="shared" ca="1" si="71"/>
        <v/>
      </c>
      <c r="AB57" s="22" t="str">
        <f t="shared" ca="1" si="71"/>
        <v/>
      </c>
      <c r="AC57" s="22" t="str">
        <f t="shared" ca="1" si="71"/>
        <v/>
      </c>
      <c r="AD57" s="22" t="str">
        <f t="shared" si="71"/>
        <v/>
      </c>
      <c r="AE57" s="22" t="str">
        <f t="shared" si="71"/>
        <v/>
      </c>
      <c r="AF57" s="22" t="str">
        <f t="shared" si="71"/>
        <v/>
      </c>
      <c r="AG57" s="22" t="str">
        <f t="shared" si="71"/>
        <v/>
      </c>
      <c r="AI57" s="22" t="str">
        <f ca="1">IFERROR(IF(AI$2=0,"",((B57-B57)/ABS(B57))),"")</f>
        <v/>
      </c>
      <c r="AJ57" s="22" t="str">
        <f t="shared" ref="AJ57:AQ58" ca="1" si="72">IFERROR(IF(AJ$2=0,"",((C57-B57)/ABS(B57))),"")</f>
        <v/>
      </c>
      <c r="AK57" s="22" t="str">
        <f t="shared" ca="1" si="72"/>
        <v/>
      </c>
      <c r="AL57" s="22" t="str">
        <f t="shared" ca="1" si="72"/>
        <v/>
      </c>
      <c r="AM57" s="22" t="str">
        <f t="shared" ca="1" si="72"/>
        <v/>
      </c>
      <c r="AN57" s="22" t="str">
        <f t="shared" ca="1" si="72"/>
        <v/>
      </c>
      <c r="AO57" s="22" t="str">
        <f t="shared" si="72"/>
        <v/>
      </c>
      <c r="AP57" s="22" t="str">
        <f t="shared" si="72"/>
        <v/>
      </c>
      <c r="AQ57" s="22" t="str">
        <f t="shared" si="72"/>
        <v/>
      </c>
      <c r="AR57" s="22" t="str">
        <f t="shared" si="66"/>
        <v/>
      </c>
    </row>
    <row r="58" spans="1:44" hidden="1">
      <c r="A58" s="44" t="s">
        <v>147</v>
      </c>
      <c r="B58" s="148">
        <f>IFERROR(B36,"")</f>
        <v>0</v>
      </c>
      <c r="C58" s="148">
        <f t="shared" ref="C58:K58" si="73">IFERROR(C36,"")</f>
        <v>0</v>
      </c>
      <c r="D58" s="148">
        <f t="shared" si="73"/>
        <v>0</v>
      </c>
      <c r="E58" s="148">
        <f t="shared" si="73"/>
        <v>0</v>
      </c>
      <c r="F58" s="148">
        <f t="shared" si="73"/>
        <v>0</v>
      </c>
      <c r="G58" s="148">
        <f t="shared" si="73"/>
        <v>0</v>
      </c>
      <c r="H58" s="148">
        <f t="shared" si="73"/>
        <v>0</v>
      </c>
      <c r="I58" s="148">
        <f t="shared" si="73"/>
        <v>0</v>
      </c>
      <c r="J58" s="148">
        <f t="shared" si="73"/>
        <v>0</v>
      </c>
      <c r="K58" s="148">
        <f t="shared" si="73"/>
        <v>0</v>
      </c>
      <c r="M58" s="22" t="str">
        <f>IFERROR(B58/#REF!,"")</f>
        <v/>
      </c>
      <c r="N58" s="22" t="str">
        <f>IFERROR(C58/#REF!,"")</f>
        <v/>
      </c>
      <c r="O58" s="22" t="str">
        <f>IFERROR(D58/#REF!,"")</f>
        <v/>
      </c>
      <c r="P58" s="22" t="str">
        <f>IFERROR(E58/#REF!,"")</f>
        <v/>
      </c>
      <c r="Q58" s="22" t="str">
        <f>IFERROR(F58/#REF!,"")</f>
        <v/>
      </c>
      <c r="R58" s="22" t="str">
        <f>IFERROR(G58/#REF!,"")</f>
        <v/>
      </c>
      <c r="S58" s="22" t="str">
        <f>IFERROR(H58/#REF!,"")</f>
        <v/>
      </c>
      <c r="T58" s="22" t="str">
        <f>IFERROR(I58/#REF!,"")</f>
        <v/>
      </c>
      <c r="U58" s="22" t="str">
        <f>IFERROR(J58/#REF!,"")</f>
        <v/>
      </c>
      <c r="V58" s="22" t="str">
        <f>IFERROR(K58/#REF!,"")</f>
        <v/>
      </c>
      <c r="X58" s="22" t="str">
        <f t="shared" ca="1" si="71"/>
        <v/>
      </c>
      <c r="Y58" s="22" t="str">
        <f t="shared" ca="1" si="71"/>
        <v/>
      </c>
      <c r="Z58" s="22" t="str">
        <f t="shared" ca="1" si="71"/>
        <v/>
      </c>
      <c r="AA58" s="22" t="str">
        <f t="shared" ca="1" si="71"/>
        <v/>
      </c>
      <c r="AB58" s="22" t="str">
        <f t="shared" ca="1" si="71"/>
        <v/>
      </c>
      <c r="AC58" s="22" t="str">
        <f t="shared" ca="1" si="71"/>
        <v/>
      </c>
      <c r="AD58" s="22" t="str">
        <f t="shared" si="71"/>
        <v/>
      </c>
      <c r="AE58" s="22" t="str">
        <f t="shared" si="71"/>
        <v/>
      </c>
      <c r="AF58" s="22" t="str">
        <f t="shared" si="71"/>
        <v/>
      </c>
      <c r="AG58" s="22" t="str">
        <f t="shared" si="71"/>
        <v/>
      </c>
      <c r="AI58" s="22" t="str">
        <f ca="1">IFERROR(IF(AI$2=0,"",((B58-B58)/ABS(B58))),"")</f>
        <v/>
      </c>
      <c r="AJ58" s="22" t="str">
        <f t="shared" ca="1" si="72"/>
        <v/>
      </c>
      <c r="AK58" s="22" t="str">
        <f t="shared" ca="1" si="72"/>
        <v/>
      </c>
      <c r="AL58" s="22" t="str">
        <f t="shared" ca="1" si="72"/>
        <v/>
      </c>
      <c r="AM58" s="22" t="str">
        <f t="shared" ca="1" si="72"/>
        <v/>
      </c>
      <c r="AN58" s="22" t="str">
        <f t="shared" ca="1" si="72"/>
        <v/>
      </c>
      <c r="AO58" s="22" t="str">
        <f t="shared" si="72"/>
        <v/>
      </c>
      <c r="AP58" s="22" t="str">
        <f t="shared" si="72"/>
        <v/>
      </c>
      <c r="AQ58" s="22" t="str">
        <f t="shared" si="72"/>
        <v/>
      </c>
      <c r="AR58" s="22" t="str">
        <f t="shared" si="66"/>
        <v/>
      </c>
    </row>
    <row r="59" spans="1:44" hidden="1">
      <c r="A59" s="44" t="s">
        <v>146</v>
      </c>
      <c r="B59" s="148">
        <f>IFERROR(B42,"")</f>
        <v>0</v>
      </c>
      <c r="C59" s="148">
        <f t="shared" ref="C59:K59" si="74">IFERROR(C42,"")</f>
        <v>0</v>
      </c>
      <c r="D59" s="148">
        <f t="shared" si="74"/>
        <v>0</v>
      </c>
      <c r="E59" s="148">
        <f t="shared" si="74"/>
        <v>0</v>
      </c>
      <c r="F59" s="148">
        <f t="shared" si="74"/>
        <v>0</v>
      </c>
      <c r="G59" s="148">
        <f t="shared" si="74"/>
        <v>0</v>
      </c>
      <c r="H59" s="148">
        <f t="shared" si="74"/>
        <v>0</v>
      </c>
      <c r="I59" s="148">
        <f t="shared" si="74"/>
        <v>0</v>
      </c>
      <c r="J59" s="148">
        <f t="shared" si="74"/>
        <v>0</v>
      </c>
      <c r="K59" s="148">
        <f t="shared" si="74"/>
        <v>0</v>
      </c>
      <c r="M59" s="22" t="str">
        <f>IFERROR(B59/#REF!,"")</f>
        <v/>
      </c>
      <c r="N59" s="22" t="str">
        <f>IFERROR(C59/#REF!,"")</f>
        <v/>
      </c>
      <c r="O59" s="22" t="str">
        <f>IFERROR(D59/#REF!,"")</f>
        <v/>
      </c>
      <c r="P59" s="22" t="str">
        <f>IFERROR(E59/#REF!,"")</f>
        <v/>
      </c>
      <c r="Q59" s="22" t="str">
        <f>IFERROR(F59/#REF!,"")</f>
        <v/>
      </c>
      <c r="R59" s="22" t="str">
        <f>IFERROR(G59/#REF!,"")</f>
        <v/>
      </c>
      <c r="S59" s="22" t="str">
        <f>IFERROR(H59/#REF!,"")</f>
        <v/>
      </c>
      <c r="T59" s="22" t="str">
        <f>IFERROR(I59/#REF!,"")</f>
        <v/>
      </c>
      <c r="U59" s="22" t="str">
        <f>IFERROR(J59/#REF!,"")</f>
        <v/>
      </c>
      <c r="V59" s="22" t="str">
        <f>IFERROR(K59/#REF!,"")</f>
        <v/>
      </c>
      <c r="X59" s="22" t="str">
        <f t="shared" ca="1" si="46"/>
        <v/>
      </c>
      <c r="Y59" s="22" t="str">
        <f t="shared" ca="1" si="47"/>
        <v/>
      </c>
      <c r="Z59" s="22" t="str">
        <f t="shared" ca="1" si="48"/>
        <v/>
      </c>
      <c r="AA59" s="22" t="str">
        <f t="shared" ca="1" si="49"/>
        <v/>
      </c>
      <c r="AB59" s="22" t="str">
        <f t="shared" ca="1" si="50"/>
        <v/>
      </c>
      <c r="AC59" s="22" t="str">
        <f t="shared" ca="1" si="51"/>
        <v/>
      </c>
      <c r="AD59" s="22" t="str">
        <f t="shared" si="52"/>
        <v/>
      </c>
      <c r="AE59" s="22" t="str">
        <f t="shared" si="53"/>
        <v/>
      </c>
      <c r="AF59" s="22" t="str">
        <f t="shared" si="54"/>
        <v/>
      </c>
      <c r="AG59" s="22" t="str">
        <f t="shared" si="55"/>
        <v/>
      </c>
      <c r="AI59" s="22" t="str">
        <f t="shared" ca="1" si="63"/>
        <v/>
      </c>
      <c r="AJ59" s="22" t="str">
        <f t="shared" ca="1" si="64"/>
        <v/>
      </c>
      <c r="AK59" s="22" t="str">
        <f t="shared" ca="1" si="28"/>
        <v/>
      </c>
      <c r="AL59" s="22" t="str">
        <f t="shared" ca="1" si="29"/>
        <v/>
      </c>
      <c r="AM59" s="22" t="str">
        <f t="shared" ca="1" si="30"/>
        <v/>
      </c>
      <c r="AN59" s="22" t="str">
        <f t="shared" ca="1" si="31"/>
        <v/>
      </c>
      <c r="AO59" s="22" t="str">
        <f t="shared" si="32"/>
        <v/>
      </c>
      <c r="AP59" s="22" t="str">
        <f t="shared" si="65"/>
        <v/>
      </c>
      <c r="AQ59" s="22" t="str">
        <f t="shared" si="34"/>
        <v/>
      </c>
      <c r="AR59" s="22" t="str">
        <f t="shared" si="66"/>
        <v/>
      </c>
    </row>
    <row r="60" spans="1:44" hidden="1">
      <c r="A60" s="147" t="s">
        <v>149</v>
      </c>
      <c r="B60" s="149">
        <f>IFERROR(B58+B59,"")</f>
        <v>0</v>
      </c>
      <c r="C60" s="149">
        <f t="shared" ref="C60:K60" si="75">IFERROR(C58+C59,"")</f>
        <v>0</v>
      </c>
      <c r="D60" s="149">
        <f t="shared" si="75"/>
        <v>0</v>
      </c>
      <c r="E60" s="149">
        <f t="shared" si="75"/>
        <v>0</v>
      </c>
      <c r="F60" s="149">
        <f t="shared" si="75"/>
        <v>0</v>
      </c>
      <c r="G60" s="149">
        <f t="shared" si="75"/>
        <v>0</v>
      </c>
      <c r="H60" s="149">
        <f t="shared" si="75"/>
        <v>0</v>
      </c>
      <c r="I60" s="149">
        <f t="shared" si="75"/>
        <v>0</v>
      </c>
      <c r="J60" s="149">
        <f t="shared" si="75"/>
        <v>0</v>
      </c>
      <c r="K60" s="149">
        <f t="shared" si="75"/>
        <v>0</v>
      </c>
      <c r="M60" s="22"/>
      <c r="N60" s="22"/>
      <c r="O60" s="22"/>
      <c r="P60" s="22"/>
      <c r="Q60" s="22"/>
      <c r="R60" s="22"/>
      <c r="S60" s="22"/>
      <c r="T60" s="22"/>
      <c r="U60" s="22"/>
      <c r="V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hidden="1">
      <c r="A61" s="139" t="s">
        <v>150</v>
      </c>
      <c r="B61" s="10">
        <f>IF(B55+B56=B57+B58+B59,B19,"ERROR")</f>
        <v>0</v>
      </c>
      <c r="C61" s="10">
        <f t="shared" ref="C61:K61" si="76">C55+C56</f>
        <v>0</v>
      </c>
      <c r="D61" s="10">
        <f t="shared" si="76"/>
        <v>0</v>
      </c>
      <c r="E61" s="10">
        <f t="shared" si="76"/>
        <v>0</v>
      </c>
      <c r="F61" s="10">
        <f t="shared" si="76"/>
        <v>0</v>
      </c>
      <c r="G61" s="10">
        <f t="shared" si="76"/>
        <v>0</v>
      </c>
      <c r="H61" s="10">
        <f t="shared" si="76"/>
        <v>0</v>
      </c>
      <c r="I61" s="10">
        <f t="shared" si="76"/>
        <v>0</v>
      </c>
      <c r="J61" s="10">
        <f t="shared" si="76"/>
        <v>0</v>
      </c>
      <c r="K61" s="10">
        <f t="shared" si="76"/>
        <v>0</v>
      </c>
      <c r="M61" s="25" t="str">
        <f>IFERROR(B61/#REF!,"")</f>
        <v/>
      </c>
      <c r="N61" s="25" t="str">
        <f>IFERROR(C61/#REF!,"")</f>
        <v/>
      </c>
      <c r="O61" s="25" t="str">
        <f>IFERROR(D61/#REF!,"")</f>
        <v/>
      </c>
      <c r="P61" s="25" t="str">
        <f>IFERROR(E61/#REF!,"")</f>
        <v/>
      </c>
      <c r="Q61" s="25" t="str">
        <f>IFERROR(F61/#REF!,"")</f>
        <v/>
      </c>
      <c r="R61" s="25" t="str">
        <f>IFERROR(G61/#REF!,"")</f>
        <v/>
      </c>
      <c r="S61" s="25" t="str">
        <f>IFERROR(H61/#REF!,"")</f>
        <v/>
      </c>
      <c r="T61" s="25" t="str">
        <f>IFERROR(I61/#REF!,"")</f>
        <v/>
      </c>
      <c r="U61" s="25" t="str">
        <f>IFERROR(J61/#REF!,"")</f>
        <v/>
      </c>
      <c r="V61" s="25" t="str">
        <f>IFERROR(K61/#REF!,"")</f>
        <v/>
      </c>
      <c r="X61" s="25" t="str">
        <f t="shared" ca="1" si="46"/>
        <v/>
      </c>
      <c r="Y61" s="25" t="str">
        <f t="shared" ca="1" si="47"/>
        <v/>
      </c>
      <c r="Z61" s="25" t="str">
        <f t="shared" ca="1" si="48"/>
        <v/>
      </c>
      <c r="AA61" s="25" t="str">
        <f t="shared" ca="1" si="49"/>
        <v/>
      </c>
      <c r="AB61" s="25" t="str">
        <f t="shared" ca="1" si="50"/>
        <v/>
      </c>
      <c r="AC61" s="25" t="str">
        <f t="shared" ca="1" si="51"/>
        <v/>
      </c>
      <c r="AD61" s="25" t="str">
        <f t="shared" si="52"/>
        <v/>
      </c>
      <c r="AE61" s="25" t="str">
        <f t="shared" si="53"/>
        <v/>
      </c>
      <c r="AF61" s="25" t="str">
        <f t="shared" si="54"/>
        <v/>
      </c>
      <c r="AG61" s="25" t="str">
        <f t="shared" si="55"/>
        <v/>
      </c>
      <c r="AI61" s="25" t="str">
        <f t="shared" ca="1" si="63"/>
        <v/>
      </c>
      <c r="AJ61" s="25" t="str">
        <f t="shared" ca="1" si="64"/>
        <v/>
      </c>
      <c r="AK61" s="25" t="str">
        <f t="shared" ca="1" si="28"/>
        <v/>
      </c>
      <c r="AL61" s="25" t="str">
        <f t="shared" ca="1" si="29"/>
        <v/>
      </c>
      <c r="AM61" s="25" t="str">
        <f t="shared" ca="1" si="30"/>
        <v/>
      </c>
      <c r="AN61" s="25" t="str">
        <f t="shared" ca="1" si="31"/>
        <v/>
      </c>
      <c r="AO61" s="25" t="str">
        <f t="shared" si="32"/>
        <v/>
      </c>
      <c r="AP61" s="25" t="str">
        <f t="shared" si="65"/>
        <v/>
      </c>
      <c r="AQ61" s="25" t="str">
        <f t="shared" si="34"/>
        <v/>
      </c>
      <c r="AR61" s="25" t="str">
        <f t="shared" ref="AR61:AR77" si="77">IFERROR(IF(AR$2=0,"",((K61-J61)/ABS(J61))),"")</f>
        <v/>
      </c>
    </row>
    <row r="62" spans="1:44" hidden="1">
      <c r="A62" s="146" t="s">
        <v>144</v>
      </c>
      <c r="B62" s="178">
        <f>IFERROR(B51,"")</f>
        <v>0</v>
      </c>
      <c r="C62" s="178">
        <f t="shared" ref="C62:K62" si="78">IFERROR(C51,"")</f>
        <v>0</v>
      </c>
      <c r="D62" s="178">
        <f t="shared" si="78"/>
        <v>0</v>
      </c>
      <c r="E62" s="178">
        <f t="shared" si="78"/>
        <v>0</v>
      </c>
      <c r="F62" s="178">
        <f t="shared" si="78"/>
        <v>0</v>
      </c>
      <c r="G62" s="178">
        <f t="shared" si="78"/>
        <v>0</v>
      </c>
      <c r="H62" s="150">
        <f t="shared" si="78"/>
        <v>0</v>
      </c>
      <c r="I62" s="150">
        <f t="shared" si="78"/>
        <v>0</v>
      </c>
      <c r="J62" s="150">
        <f t="shared" si="78"/>
        <v>0</v>
      </c>
      <c r="K62" s="150">
        <f t="shared" si="78"/>
        <v>0</v>
      </c>
      <c r="M62" s="22" t="str">
        <f>IFERROR(B62/#REF!,"")</f>
        <v/>
      </c>
      <c r="N62" s="22" t="str">
        <f>IFERROR(C62/#REF!,"")</f>
        <v/>
      </c>
      <c r="O62" s="22" t="str">
        <f>IFERROR(D62/#REF!,"")</f>
        <v/>
      </c>
      <c r="P62" s="22" t="str">
        <f>IFERROR(E62/#REF!,"")</f>
        <v/>
      </c>
      <c r="Q62" s="22" t="str">
        <f>IFERROR(F62/#REF!,"")</f>
        <v/>
      </c>
      <c r="R62" s="22" t="str">
        <f>IFERROR(G62/#REF!,"")</f>
        <v/>
      </c>
      <c r="S62" s="22" t="str">
        <f>IFERROR(H62/#REF!,"")</f>
        <v/>
      </c>
      <c r="T62" s="22" t="str">
        <f>IFERROR(I62/#REF!,"")</f>
        <v/>
      </c>
      <c r="U62" s="22" t="str">
        <f>IFERROR(J62/#REF!,"")</f>
        <v/>
      </c>
      <c r="V62" s="22" t="str">
        <f>IFERROR(K62/#REF!,"")</f>
        <v/>
      </c>
      <c r="X62" s="22" t="str">
        <f t="shared" ca="1" si="46"/>
        <v/>
      </c>
      <c r="Y62" s="22" t="str">
        <f t="shared" ca="1" si="47"/>
        <v/>
      </c>
      <c r="Z62" s="22" t="str">
        <f t="shared" ca="1" si="48"/>
        <v/>
      </c>
      <c r="AA62" s="22" t="str">
        <f t="shared" ca="1" si="49"/>
        <v/>
      </c>
      <c r="AB62" s="22" t="str">
        <f t="shared" ca="1" si="50"/>
        <v/>
      </c>
      <c r="AC62" s="22" t="str">
        <f t="shared" ca="1" si="51"/>
        <v/>
      </c>
      <c r="AD62" s="22" t="str">
        <f t="shared" si="52"/>
        <v/>
      </c>
      <c r="AE62" s="22" t="str">
        <f t="shared" si="53"/>
        <v/>
      </c>
      <c r="AF62" s="22" t="str">
        <f t="shared" si="54"/>
        <v/>
      </c>
      <c r="AG62" s="22" t="str">
        <f t="shared" si="55"/>
        <v/>
      </c>
      <c r="AI62" s="22" t="str">
        <f t="shared" ca="1" si="63"/>
        <v/>
      </c>
      <c r="AJ62" s="22" t="str">
        <f t="shared" ca="1" si="64"/>
        <v/>
      </c>
      <c r="AK62" s="22" t="str">
        <f t="shared" ca="1" si="28"/>
        <v/>
      </c>
      <c r="AL62" s="22" t="str">
        <f t="shared" ca="1" si="29"/>
        <v/>
      </c>
      <c r="AM62" s="22" t="str">
        <f t="shared" ca="1" si="30"/>
        <v/>
      </c>
      <c r="AN62" s="22" t="str">
        <f t="shared" ca="1" si="31"/>
        <v/>
      </c>
      <c r="AO62" s="22" t="str">
        <f t="shared" si="32"/>
        <v/>
      </c>
      <c r="AP62" s="22" t="str">
        <f t="shared" si="65"/>
        <v/>
      </c>
      <c r="AQ62" s="22" t="str">
        <f t="shared" si="34"/>
        <v/>
      </c>
      <c r="AR62" s="22" t="str">
        <f t="shared" si="77"/>
        <v/>
      </c>
    </row>
    <row r="63" spans="1:44">
      <c r="A63" s="20"/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M63" s="22" t="str">
        <f>IFERROR(B63/#REF!,"")</f>
        <v/>
      </c>
      <c r="N63" s="22" t="str">
        <f>IFERROR(C63/#REF!,"")</f>
        <v/>
      </c>
      <c r="O63" s="22" t="str">
        <f>IFERROR(D63/#REF!,"")</f>
        <v/>
      </c>
      <c r="P63" s="22" t="str">
        <f>IFERROR(E63/#REF!,"")</f>
        <v/>
      </c>
      <c r="Q63" s="22" t="str">
        <f>IFERROR(F63/#REF!,"")</f>
        <v/>
      </c>
      <c r="R63" s="22" t="str">
        <f>IFERROR(G63/#REF!,"")</f>
        <v/>
      </c>
      <c r="S63" s="22" t="str">
        <f>IFERROR(H63/#REF!,"")</f>
        <v/>
      </c>
      <c r="T63" s="22" t="str">
        <f>IFERROR(I63/#REF!,"")</f>
        <v/>
      </c>
      <c r="U63" s="22" t="str">
        <f>IFERROR(J63/#REF!,"")</f>
        <v/>
      </c>
      <c r="V63" s="22" t="str">
        <f>IFERROR(K63/#REF!,"")</f>
        <v/>
      </c>
      <c r="X63" s="22" t="str">
        <f t="shared" ca="1" si="46"/>
        <v/>
      </c>
      <c r="Y63" s="22" t="str">
        <f t="shared" ca="1" si="47"/>
        <v/>
      </c>
      <c r="Z63" s="22" t="str">
        <f t="shared" ca="1" si="48"/>
        <v/>
      </c>
      <c r="AA63" s="22" t="str">
        <f t="shared" ca="1" si="49"/>
        <v/>
      </c>
      <c r="AB63" s="22" t="str">
        <f t="shared" ca="1" si="50"/>
        <v/>
      </c>
      <c r="AC63" s="22" t="str">
        <f t="shared" ca="1" si="51"/>
        <v/>
      </c>
      <c r="AD63" s="22" t="str">
        <f t="shared" si="52"/>
        <v/>
      </c>
      <c r="AE63" s="22" t="str">
        <f t="shared" si="53"/>
        <v/>
      </c>
      <c r="AF63" s="22" t="str">
        <f t="shared" si="54"/>
        <v/>
      </c>
      <c r="AG63" s="22" t="str">
        <f t="shared" si="55"/>
        <v/>
      </c>
      <c r="AI63" s="22" t="str">
        <f t="shared" ca="1" si="63"/>
        <v/>
      </c>
      <c r="AJ63" s="22" t="str">
        <f t="shared" ca="1" si="64"/>
        <v/>
      </c>
      <c r="AK63" s="22" t="str">
        <f t="shared" ca="1" si="28"/>
        <v/>
      </c>
      <c r="AL63" s="22" t="str">
        <f t="shared" ca="1" si="29"/>
        <v/>
      </c>
      <c r="AM63" s="22" t="str">
        <f t="shared" ca="1" si="30"/>
        <v/>
      </c>
      <c r="AN63" s="22" t="str">
        <f t="shared" ca="1" si="31"/>
        <v/>
      </c>
      <c r="AO63" s="22" t="str">
        <f t="shared" si="32"/>
        <v/>
      </c>
      <c r="AP63" s="22" t="str">
        <f t="shared" si="65"/>
        <v/>
      </c>
      <c r="AQ63" s="22" t="str">
        <f t="shared" si="34"/>
        <v/>
      </c>
      <c r="AR63" s="22" t="str">
        <f t="shared" si="77"/>
        <v/>
      </c>
    </row>
    <row r="64" spans="1:44">
      <c r="A64" s="20"/>
      <c r="B64" s="134"/>
      <c r="C64" s="134"/>
      <c r="D64" s="134"/>
      <c r="E64" s="134"/>
      <c r="F64" s="134"/>
      <c r="G64" s="134"/>
      <c r="H64" s="134"/>
      <c r="I64" s="134"/>
      <c r="J64" s="134"/>
      <c r="K64" s="134"/>
      <c r="M64" s="22" t="str">
        <f>IFERROR(B64/#REF!,"")</f>
        <v/>
      </c>
      <c r="N64" s="22" t="str">
        <f>IFERROR(C64/#REF!,"")</f>
        <v/>
      </c>
      <c r="O64" s="22" t="str">
        <f>IFERROR(D64/#REF!,"")</f>
        <v/>
      </c>
      <c r="P64" s="22" t="str">
        <f>IFERROR(E64/#REF!,"")</f>
        <v/>
      </c>
      <c r="Q64" s="22" t="str">
        <f>IFERROR(F64/#REF!,"")</f>
        <v/>
      </c>
      <c r="R64" s="22" t="str">
        <f>IFERROR(G64/#REF!,"")</f>
        <v/>
      </c>
      <c r="S64" s="22" t="str">
        <f>IFERROR(H64/#REF!,"")</f>
        <v/>
      </c>
      <c r="T64" s="22" t="str">
        <f>IFERROR(I64/#REF!,"")</f>
        <v/>
      </c>
      <c r="U64" s="22" t="str">
        <f>IFERROR(J64/#REF!,"")</f>
        <v/>
      </c>
      <c r="V64" s="22" t="str">
        <f>IFERROR(K64/#REF!,"")</f>
        <v/>
      </c>
      <c r="X64" s="22" t="str">
        <f t="shared" ca="1" si="46"/>
        <v/>
      </c>
      <c r="Y64" s="22" t="str">
        <f t="shared" ca="1" si="47"/>
        <v/>
      </c>
      <c r="Z64" s="22" t="str">
        <f t="shared" ca="1" si="48"/>
        <v/>
      </c>
      <c r="AA64" s="22" t="str">
        <f t="shared" ca="1" si="49"/>
        <v/>
      </c>
      <c r="AB64" s="22" t="str">
        <f t="shared" ca="1" si="50"/>
        <v/>
      </c>
      <c r="AC64" s="22" t="str">
        <f t="shared" ca="1" si="51"/>
        <v/>
      </c>
      <c r="AD64" s="22" t="str">
        <f t="shared" si="52"/>
        <v/>
      </c>
      <c r="AE64" s="22" t="str">
        <f t="shared" si="53"/>
        <v/>
      </c>
      <c r="AF64" s="22" t="str">
        <f t="shared" si="54"/>
        <v/>
      </c>
      <c r="AG64" s="22" t="str">
        <f t="shared" si="55"/>
        <v/>
      </c>
      <c r="AI64" s="22" t="str">
        <f t="shared" ca="1" si="63"/>
        <v/>
      </c>
      <c r="AJ64" s="22" t="str">
        <f t="shared" ca="1" si="64"/>
        <v/>
      </c>
      <c r="AK64" s="22" t="str">
        <f t="shared" ca="1" si="28"/>
        <v/>
      </c>
      <c r="AL64" s="22" t="str">
        <f t="shared" ca="1" si="29"/>
        <v/>
      </c>
      <c r="AM64" s="22" t="str">
        <f t="shared" ca="1" si="30"/>
        <v/>
      </c>
      <c r="AN64" s="22" t="str">
        <f t="shared" ca="1" si="31"/>
        <v/>
      </c>
      <c r="AO64" s="22" t="str">
        <f t="shared" si="32"/>
        <v/>
      </c>
      <c r="AP64" s="22" t="str">
        <f t="shared" si="65"/>
        <v/>
      </c>
      <c r="AQ64" s="22" t="str">
        <f t="shared" si="34"/>
        <v/>
      </c>
      <c r="AR64" s="22" t="str">
        <f t="shared" si="77"/>
        <v/>
      </c>
    </row>
    <row r="65" spans="1:44">
      <c r="A65" s="20"/>
      <c r="B65" s="134"/>
      <c r="C65" s="134"/>
      <c r="D65" s="134"/>
      <c r="E65" s="134"/>
      <c r="F65" s="134"/>
      <c r="G65" s="134"/>
      <c r="H65" s="134"/>
      <c r="I65" s="134"/>
      <c r="J65" s="134"/>
      <c r="K65" s="134"/>
      <c r="M65" s="22" t="str">
        <f>IFERROR(B65/#REF!,"")</f>
        <v/>
      </c>
      <c r="N65" s="22" t="str">
        <f>IFERROR(C65/#REF!,"")</f>
        <v/>
      </c>
      <c r="O65" s="22" t="str">
        <f>IFERROR(D65/#REF!,"")</f>
        <v/>
      </c>
      <c r="P65" s="22" t="str">
        <f>IFERROR(E65/#REF!,"")</f>
        <v/>
      </c>
      <c r="Q65" s="22" t="str">
        <f>IFERROR(F65/#REF!,"")</f>
        <v/>
      </c>
      <c r="R65" s="22" t="str">
        <f>IFERROR(G65/#REF!,"")</f>
        <v/>
      </c>
      <c r="S65" s="22" t="str">
        <f>IFERROR(H65/#REF!,"")</f>
        <v/>
      </c>
      <c r="T65" s="22" t="str">
        <f>IFERROR(I65/#REF!,"")</f>
        <v/>
      </c>
      <c r="U65" s="22" t="str">
        <f>IFERROR(J65/#REF!,"")</f>
        <v/>
      </c>
      <c r="V65" s="22" t="str">
        <f>IFERROR(K65/#REF!,"")</f>
        <v/>
      </c>
      <c r="X65" s="22" t="str">
        <f t="shared" ca="1" si="46"/>
        <v/>
      </c>
      <c r="Y65" s="22" t="str">
        <f t="shared" ca="1" si="47"/>
        <v/>
      </c>
      <c r="Z65" s="22" t="str">
        <f t="shared" ca="1" si="48"/>
        <v/>
      </c>
      <c r="AA65" s="22" t="str">
        <f t="shared" ca="1" si="49"/>
        <v/>
      </c>
      <c r="AB65" s="22" t="str">
        <f t="shared" ca="1" si="50"/>
        <v/>
      </c>
      <c r="AC65" s="22" t="str">
        <f t="shared" ca="1" si="51"/>
        <v/>
      </c>
      <c r="AD65" s="22" t="str">
        <f t="shared" si="52"/>
        <v/>
      </c>
      <c r="AE65" s="22" t="str">
        <f t="shared" si="53"/>
        <v/>
      </c>
      <c r="AF65" s="22" t="str">
        <f t="shared" si="54"/>
        <v/>
      </c>
      <c r="AG65" s="22" t="str">
        <f t="shared" si="55"/>
        <v/>
      </c>
      <c r="AI65" s="22" t="str">
        <f t="shared" ca="1" si="63"/>
        <v/>
      </c>
      <c r="AJ65" s="22" t="str">
        <f t="shared" ca="1" si="64"/>
        <v/>
      </c>
      <c r="AK65" s="22" t="str">
        <f t="shared" ca="1" si="28"/>
        <v/>
      </c>
      <c r="AL65" s="22" t="str">
        <f t="shared" ca="1" si="29"/>
        <v/>
      </c>
      <c r="AM65" s="22" t="str">
        <f t="shared" ca="1" si="30"/>
        <v/>
      </c>
      <c r="AN65" s="22" t="str">
        <f t="shared" ca="1" si="31"/>
        <v/>
      </c>
      <c r="AO65" s="22" t="str">
        <f t="shared" si="32"/>
        <v/>
      </c>
      <c r="AP65" s="22" t="str">
        <f t="shared" si="65"/>
        <v/>
      </c>
      <c r="AQ65" s="22" t="str">
        <f t="shared" si="34"/>
        <v/>
      </c>
      <c r="AR65" s="22" t="str">
        <f t="shared" si="77"/>
        <v/>
      </c>
    </row>
    <row r="66" spans="1:44">
      <c r="A66" s="20"/>
      <c r="B66" s="134"/>
      <c r="C66" s="134"/>
      <c r="D66" s="134"/>
      <c r="E66" s="134"/>
      <c r="F66" s="134"/>
      <c r="G66" s="134"/>
      <c r="H66" s="134"/>
      <c r="I66" s="134"/>
      <c r="J66" s="134"/>
      <c r="K66" s="134"/>
      <c r="M66" s="22" t="str">
        <f>IFERROR(B66/#REF!,"")</f>
        <v/>
      </c>
      <c r="N66" s="22" t="str">
        <f>IFERROR(C66/#REF!,"")</f>
        <v/>
      </c>
      <c r="O66" s="22" t="str">
        <f>IFERROR(D66/#REF!,"")</f>
        <v/>
      </c>
      <c r="P66" s="22" t="str">
        <f>IFERROR(E66/#REF!,"")</f>
        <v/>
      </c>
      <c r="Q66" s="22" t="str">
        <f>IFERROR(F66/#REF!,"")</f>
        <v/>
      </c>
      <c r="R66" s="22" t="str">
        <f>IFERROR(G66/#REF!,"")</f>
        <v/>
      </c>
      <c r="S66" s="22" t="str">
        <f>IFERROR(H66/#REF!,"")</f>
        <v/>
      </c>
      <c r="T66" s="22" t="str">
        <f>IFERROR(I66/#REF!,"")</f>
        <v/>
      </c>
      <c r="U66" s="22" t="str">
        <f>IFERROR(J66/#REF!,"")</f>
        <v/>
      </c>
      <c r="V66" s="22" t="str">
        <f>IFERROR(K66/#REF!,"")</f>
        <v/>
      </c>
      <c r="X66" s="22" t="str">
        <f t="shared" ca="1" si="46"/>
        <v/>
      </c>
      <c r="Y66" s="22" t="str">
        <f t="shared" ca="1" si="47"/>
        <v/>
      </c>
      <c r="Z66" s="22" t="str">
        <f t="shared" ca="1" si="48"/>
        <v/>
      </c>
      <c r="AA66" s="22" t="str">
        <f t="shared" ca="1" si="49"/>
        <v/>
      </c>
      <c r="AB66" s="22" t="str">
        <f t="shared" ca="1" si="50"/>
        <v/>
      </c>
      <c r="AC66" s="22" t="str">
        <f t="shared" ca="1" si="51"/>
        <v/>
      </c>
      <c r="AD66" s="22" t="str">
        <f t="shared" si="52"/>
        <v/>
      </c>
      <c r="AE66" s="22" t="str">
        <f t="shared" si="53"/>
        <v/>
      </c>
      <c r="AF66" s="22" t="str">
        <f t="shared" si="54"/>
        <v/>
      </c>
      <c r="AG66" s="22" t="str">
        <f t="shared" si="55"/>
        <v/>
      </c>
      <c r="AI66" s="22" t="str">
        <f t="shared" ca="1" si="63"/>
        <v/>
      </c>
      <c r="AJ66" s="22" t="str">
        <f t="shared" ca="1" si="64"/>
        <v/>
      </c>
      <c r="AK66" s="22" t="str">
        <f t="shared" ca="1" si="28"/>
        <v/>
      </c>
      <c r="AL66" s="22" t="str">
        <f t="shared" ca="1" si="29"/>
        <v/>
      </c>
      <c r="AM66" s="22" t="str">
        <f t="shared" ca="1" si="30"/>
        <v/>
      </c>
      <c r="AN66" s="22" t="str">
        <f t="shared" ca="1" si="31"/>
        <v/>
      </c>
      <c r="AO66" s="22" t="str">
        <f t="shared" si="32"/>
        <v/>
      </c>
      <c r="AP66" s="22" t="str">
        <f t="shared" si="65"/>
        <v/>
      </c>
      <c r="AQ66" s="22" t="str">
        <f t="shared" si="34"/>
        <v/>
      </c>
      <c r="AR66" s="22" t="str">
        <f t="shared" si="77"/>
        <v/>
      </c>
    </row>
    <row r="67" spans="1:44">
      <c r="A67" s="23"/>
      <c r="B67" s="24"/>
      <c r="C67" s="24"/>
      <c r="D67" s="24"/>
      <c r="E67" s="24"/>
      <c r="F67" s="24"/>
      <c r="G67" s="24"/>
      <c r="H67" s="24"/>
      <c r="I67" s="24"/>
      <c r="J67" s="24"/>
      <c r="K67" s="24"/>
      <c r="M67" s="25" t="str">
        <f>IFERROR(B67/#REF!,"")</f>
        <v/>
      </c>
      <c r="N67" s="25" t="str">
        <f>IFERROR(C67/#REF!,"")</f>
        <v/>
      </c>
      <c r="O67" s="25" t="str">
        <f>IFERROR(D67/#REF!,"")</f>
        <v/>
      </c>
      <c r="P67" s="25" t="str">
        <f>IFERROR(E67/#REF!,"")</f>
        <v/>
      </c>
      <c r="Q67" s="25" t="str">
        <f>IFERROR(F67/#REF!,"")</f>
        <v/>
      </c>
      <c r="R67" s="25" t="str">
        <f>IFERROR(G67/#REF!,"")</f>
        <v/>
      </c>
      <c r="S67" s="25" t="str">
        <f>IFERROR(H67/#REF!,"")</f>
        <v/>
      </c>
      <c r="T67" s="25" t="str">
        <f>IFERROR(I67/#REF!,"")</f>
        <v/>
      </c>
      <c r="U67" s="25" t="str">
        <f>IFERROR(J67/#REF!,"")</f>
        <v/>
      </c>
      <c r="V67" s="25" t="str">
        <f>IFERROR(K67/#REF!,"")</f>
        <v/>
      </c>
      <c r="X67" s="25" t="str">
        <f t="shared" ca="1" si="46"/>
        <v/>
      </c>
      <c r="Y67" s="25" t="str">
        <f t="shared" ca="1" si="47"/>
        <v/>
      </c>
      <c r="Z67" s="25" t="str">
        <f t="shared" ca="1" si="48"/>
        <v/>
      </c>
      <c r="AA67" s="25" t="str">
        <f t="shared" ca="1" si="49"/>
        <v/>
      </c>
      <c r="AB67" s="25" t="str">
        <f t="shared" ca="1" si="50"/>
        <v/>
      </c>
      <c r="AC67" s="25" t="str">
        <f t="shared" ca="1" si="51"/>
        <v/>
      </c>
      <c r="AD67" s="25" t="str">
        <f t="shared" si="52"/>
        <v/>
      </c>
      <c r="AE67" s="25" t="str">
        <f t="shared" si="53"/>
        <v/>
      </c>
      <c r="AF67" s="25" t="str">
        <f t="shared" si="54"/>
        <v/>
      </c>
      <c r="AG67" s="25" t="str">
        <f t="shared" si="55"/>
        <v/>
      </c>
      <c r="AI67" s="25" t="str">
        <f t="shared" ca="1" si="63"/>
        <v/>
      </c>
      <c r="AJ67" s="25" t="str">
        <f t="shared" ca="1" si="64"/>
        <v/>
      </c>
      <c r="AK67" s="25" t="str">
        <f t="shared" ca="1" si="28"/>
        <v/>
      </c>
      <c r="AL67" s="25" t="str">
        <f t="shared" ca="1" si="29"/>
        <v/>
      </c>
      <c r="AM67" s="25" t="str">
        <f t="shared" ca="1" si="30"/>
        <v/>
      </c>
      <c r="AN67" s="25" t="str">
        <f t="shared" ca="1" si="31"/>
        <v/>
      </c>
      <c r="AO67" s="25" t="str">
        <f t="shared" si="32"/>
        <v/>
      </c>
      <c r="AP67" s="25" t="str">
        <f t="shared" si="65"/>
        <v/>
      </c>
      <c r="AQ67" s="25" t="str">
        <f t="shared" si="34"/>
        <v/>
      </c>
      <c r="AR67" s="25" t="str">
        <f t="shared" si="77"/>
        <v/>
      </c>
    </row>
    <row r="68" spans="1:44">
      <c r="A68" s="26"/>
      <c r="B68" s="27"/>
      <c r="C68" s="27"/>
      <c r="D68" s="27"/>
      <c r="E68" s="27"/>
      <c r="F68" s="27"/>
      <c r="G68" s="27"/>
      <c r="H68" s="27"/>
      <c r="I68" s="27"/>
      <c r="J68" s="27"/>
      <c r="K68" s="27"/>
      <c r="M68" s="28" t="str">
        <f>IFERROR(B68/#REF!,"")</f>
        <v/>
      </c>
      <c r="N68" s="28" t="str">
        <f>IFERROR(C68/#REF!,"")</f>
        <v/>
      </c>
      <c r="O68" s="28" t="str">
        <f>IFERROR(D68/#REF!,"")</f>
        <v/>
      </c>
      <c r="P68" s="28" t="str">
        <f>IFERROR(E68/#REF!,"")</f>
        <v/>
      </c>
      <c r="Q68" s="28" t="str">
        <f>IFERROR(F68/#REF!,"")</f>
        <v/>
      </c>
      <c r="R68" s="28" t="str">
        <f>IFERROR(G68/#REF!,"")</f>
        <v/>
      </c>
      <c r="S68" s="28" t="str">
        <f>IFERROR(H68/#REF!,"")</f>
        <v/>
      </c>
      <c r="T68" s="28" t="str">
        <f>IFERROR(I68/#REF!,"")</f>
        <v/>
      </c>
      <c r="U68" s="28" t="str">
        <f>IFERROR(J68/#REF!,"")</f>
        <v/>
      </c>
      <c r="V68" s="28" t="str">
        <f>IFERROR(K68/#REF!,"")</f>
        <v/>
      </c>
      <c r="X68" s="28" t="str">
        <f t="shared" ca="1" si="46"/>
        <v/>
      </c>
      <c r="Y68" s="28" t="str">
        <f t="shared" ca="1" si="47"/>
        <v/>
      </c>
      <c r="Z68" s="28" t="str">
        <f t="shared" ca="1" si="48"/>
        <v/>
      </c>
      <c r="AA68" s="28" t="str">
        <f t="shared" ca="1" si="49"/>
        <v/>
      </c>
      <c r="AB68" s="28" t="str">
        <f t="shared" ca="1" si="50"/>
        <v/>
      </c>
      <c r="AC68" s="28" t="str">
        <f t="shared" ca="1" si="51"/>
        <v/>
      </c>
      <c r="AD68" s="28" t="str">
        <f t="shared" si="52"/>
        <v/>
      </c>
      <c r="AE68" s="28" t="str">
        <f t="shared" si="53"/>
        <v/>
      </c>
      <c r="AF68" s="28" t="str">
        <f t="shared" si="54"/>
        <v/>
      </c>
      <c r="AG68" s="28" t="str">
        <f t="shared" si="55"/>
        <v/>
      </c>
      <c r="AI68" s="28" t="str">
        <f t="shared" ca="1" si="63"/>
        <v/>
      </c>
      <c r="AJ68" s="28" t="str">
        <f t="shared" ca="1" si="64"/>
        <v/>
      </c>
      <c r="AK68" s="28" t="str">
        <f t="shared" ca="1" si="28"/>
        <v/>
      </c>
      <c r="AL68" s="28" t="str">
        <f t="shared" ca="1" si="29"/>
        <v/>
      </c>
      <c r="AM68" s="28" t="str">
        <f t="shared" ca="1" si="30"/>
        <v/>
      </c>
      <c r="AN68" s="28" t="str">
        <f t="shared" ca="1" si="31"/>
        <v/>
      </c>
      <c r="AO68" s="28" t="str">
        <f t="shared" si="32"/>
        <v/>
      </c>
      <c r="AP68" s="28" t="str">
        <f t="shared" si="65"/>
        <v/>
      </c>
      <c r="AQ68" s="28" t="str">
        <f t="shared" si="34"/>
        <v/>
      </c>
      <c r="AR68" s="28" t="str">
        <f t="shared" si="77"/>
        <v/>
      </c>
    </row>
    <row r="69" spans="1:44">
      <c r="A69" s="20"/>
      <c r="B69" s="134"/>
      <c r="C69" s="134"/>
      <c r="D69" s="134"/>
      <c r="E69" s="134"/>
      <c r="F69" s="134"/>
      <c r="G69" s="134"/>
      <c r="H69" s="134"/>
      <c r="I69" s="134"/>
      <c r="J69" s="134"/>
      <c r="K69" s="134"/>
      <c r="M69" s="22" t="str">
        <f>IFERROR(B69/#REF!,"")</f>
        <v/>
      </c>
      <c r="N69" s="22" t="str">
        <f>IFERROR(C69/#REF!,"")</f>
        <v/>
      </c>
      <c r="O69" s="22" t="str">
        <f>IFERROR(D69/#REF!,"")</f>
        <v/>
      </c>
      <c r="P69" s="22" t="str">
        <f>IFERROR(E69/#REF!,"")</f>
        <v/>
      </c>
      <c r="Q69" s="22" t="str">
        <f>IFERROR(F69/#REF!,"")</f>
        <v/>
      </c>
      <c r="R69" s="22" t="str">
        <f>IFERROR(G69/#REF!,"")</f>
        <v/>
      </c>
      <c r="S69" s="22" t="str">
        <f>IFERROR(H69/#REF!,"")</f>
        <v/>
      </c>
      <c r="T69" s="22" t="str">
        <f>IFERROR(I69/#REF!,"")</f>
        <v/>
      </c>
      <c r="U69" s="22" t="str">
        <f>IFERROR(J69/#REF!,"")</f>
        <v/>
      </c>
      <c r="V69" s="22" t="str">
        <f>IFERROR(K69/#REF!,"")</f>
        <v/>
      </c>
      <c r="X69" s="22" t="str">
        <f t="shared" ca="1" si="46"/>
        <v/>
      </c>
      <c r="Y69" s="22" t="str">
        <f t="shared" ca="1" si="47"/>
        <v/>
      </c>
      <c r="Z69" s="22" t="str">
        <f t="shared" ca="1" si="48"/>
        <v/>
      </c>
      <c r="AA69" s="22" t="str">
        <f t="shared" ca="1" si="49"/>
        <v/>
      </c>
      <c r="AB69" s="22" t="str">
        <f t="shared" ca="1" si="50"/>
        <v/>
      </c>
      <c r="AC69" s="22" t="str">
        <f t="shared" ca="1" si="51"/>
        <v/>
      </c>
      <c r="AD69" s="22" t="str">
        <f t="shared" si="52"/>
        <v/>
      </c>
      <c r="AE69" s="22" t="str">
        <f t="shared" si="53"/>
        <v/>
      </c>
      <c r="AF69" s="22" t="str">
        <f t="shared" si="54"/>
        <v/>
      </c>
      <c r="AG69" s="22" t="str">
        <f t="shared" si="55"/>
        <v/>
      </c>
      <c r="AI69" s="22" t="str">
        <f t="shared" ca="1" si="63"/>
        <v/>
      </c>
      <c r="AJ69" s="22" t="str">
        <f t="shared" ca="1" si="64"/>
        <v/>
      </c>
      <c r="AK69" s="22" t="str">
        <f t="shared" ca="1" si="28"/>
        <v/>
      </c>
      <c r="AL69" s="22" t="str">
        <f t="shared" ca="1" si="29"/>
        <v/>
      </c>
      <c r="AM69" s="22" t="str">
        <f t="shared" ca="1" si="30"/>
        <v/>
      </c>
      <c r="AN69" s="22" t="str">
        <f t="shared" ca="1" si="31"/>
        <v/>
      </c>
      <c r="AO69" s="22" t="str">
        <f t="shared" si="32"/>
        <v/>
      </c>
      <c r="AP69" s="22" t="str">
        <f t="shared" si="65"/>
        <v/>
      </c>
      <c r="AQ69" s="22" t="str">
        <f t="shared" si="34"/>
        <v/>
      </c>
      <c r="AR69" s="22" t="str">
        <f t="shared" si="77"/>
        <v/>
      </c>
    </row>
    <row r="70" spans="1:44">
      <c r="A70" s="20"/>
      <c r="B70" s="134"/>
      <c r="C70" s="134"/>
      <c r="D70" s="134"/>
      <c r="E70" s="134"/>
      <c r="F70" s="134"/>
      <c r="G70" s="134"/>
      <c r="H70" s="134"/>
      <c r="I70" s="134"/>
      <c r="J70" s="134"/>
      <c r="K70" s="134"/>
      <c r="M70" s="22" t="str">
        <f>IFERROR(B70/#REF!,"")</f>
        <v/>
      </c>
      <c r="N70" s="22" t="str">
        <f>IFERROR(C70/#REF!,"")</f>
        <v/>
      </c>
      <c r="O70" s="22" t="str">
        <f>IFERROR(D70/#REF!,"")</f>
        <v/>
      </c>
      <c r="P70" s="22" t="str">
        <f>IFERROR(E70/#REF!,"")</f>
        <v/>
      </c>
      <c r="Q70" s="22" t="str">
        <f>IFERROR(F70/#REF!,"")</f>
        <v/>
      </c>
      <c r="R70" s="22" t="str">
        <f>IFERROR(G70/#REF!,"")</f>
        <v/>
      </c>
      <c r="S70" s="22" t="str">
        <f>IFERROR(H70/#REF!,"")</f>
        <v/>
      </c>
      <c r="T70" s="22" t="str">
        <f>IFERROR(I70/#REF!,"")</f>
        <v/>
      </c>
      <c r="U70" s="22" t="str">
        <f>IFERROR(J70/#REF!,"")</f>
        <v/>
      </c>
      <c r="V70" s="22" t="str">
        <f>IFERROR(K70/#REF!,"")</f>
        <v/>
      </c>
      <c r="X70" s="22" t="str">
        <f t="shared" ca="1" si="46"/>
        <v/>
      </c>
      <c r="Y70" s="22" t="str">
        <f t="shared" ca="1" si="47"/>
        <v/>
      </c>
      <c r="Z70" s="22" t="str">
        <f t="shared" ca="1" si="48"/>
        <v/>
      </c>
      <c r="AA70" s="22" t="str">
        <f t="shared" ca="1" si="49"/>
        <v/>
      </c>
      <c r="AB70" s="22" t="str">
        <f t="shared" ca="1" si="50"/>
        <v/>
      </c>
      <c r="AC70" s="22" t="str">
        <f t="shared" ca="1" si="51"/>
        <v/>
      </c>
      <c r="AD70" s="22" t="str">
        <f t="shared" si="52"/>
        <v/>
      </c>
      <c r="AE70" s="22" t="str">
        <f t="shared" si="53"/>
        <v/>
      </c>
      <c r="AF70" s="22" t="str">
        <f t="shared" si="54"/>
        <v/>
      </c>
      <c r="AG70" s="22" t="str">
        <f t="shared" si="55"/>
        <v/>
      </c>
      <c r="AI70" s="22" t="str">
        <f t="shared" ca="1" si="63"/>
        <v/>
      </c>
      <c r="AJ70" s="22" t="str">
        <f t="shared" ca="1" si="64"/>
        <v/>
      </c>
      <c r="AK70" s="22" t="str">
        <f t="shared" ca="1" si="28"/>
        <v/>
      </c>
      <c r="AL70" s="22" t="str">
        <f t="shared" ca="1" si="29"/>
        <v/>
      </c>
      <c r="AM70" s="22" t="str">
        <f t="shared" ca="1" si="30"/>
        <v/>
      </c>
      <c r="AN70" s="22" t="str">
        <f t="shared" ca="1" si="31"/>
        <v/>
      </c>
      <c r="AO70" s="22" t="str">
        <f t="shared" si="32"/>
        <v/>
      </c>
      <c r="AP70" s="22" t="str">
        <f t="shared" si="65"/>
        <v/>
      </c>
      <c r="AQ70" s="22" t="str">
        <f t="shared" si="34"/>
        <v/>
      </c>
      <c r="AR70" s="22" t="str">
        <f t="shared" si="77"/>
        <v/>
      </c>
    </row>
    <row r="71" spans="1:44">
      <c r="A71" s="23"/>
      <c r="B71" s="24"/>
      <c r="C71" s="24"/>
      <c r="D71" s="24"/>
      <c r="E71" s="24"/>
      <c r="F71" s="24"/>
      <c r="G71" s="24"/>
      <c r="H71" s="24"/>
      <c r="I71" s="24"/>
      <c r="J71" s="24"/>
      <c r="K71" s="24"/>
      <c r="M71" s="25" t="str">
        <f>IFERROR(B71/#REF!,"")</f>
        <v/>
      </c>
      <c r="N71" s="25" t="str">
        <f>IFERROR(C71/#REF!,"")</f>
        <v/>
      </c>
      <c r="O71" s="25" t="str">
        <f>IFERROR(D71/#REF!,"")</f>
        <v/>
      </c>
      <c r="P71" s="25" t="str">
        <f>IFERROR(E71/#REF!,"")</f>
        <v/>
      </c>
      <c r="Q71" s="25" t="str">
        <f>IFERROR(F71/#REF!,"")</f>
        <v/>
      </c>
      <c r="R71" s="25" t="str">
        <f>IFERROR(G71/#REF!,"")</f>
        <v/>
      </c>
      <c r="S71" s="25" t="str">
        <f>IFERROR(H71/#REF!,"")</f>
        <v/>
      </c>
      <c r="T71" s="25" t="str">
        <f>IFERROR(I71/#REF!,"")</f>
        <v/>
      </c>
      <c r="U71" s="25" t="str">
        <f>IFERROR(J71/#REF!,"")</f>
        <v/>
      </c>
      <c r="V71" s="25" t="str">
        <f>IFERROR(K71/#REF!,"")</f>
        <v/>
      </c>
      <c r="X71" s="25" t="str">
        <f t="shared" ca="1" si="46"/>
        <v/>
      </c>
      <c r="Y71" s="25" t="str">
        <f t="shared" ca="1" si="47"/>
        <v/>
      </c>
      <c r="Z71" s="25" t="str">
        <f t="shared" ca="1" si="48"/>
        <v/>
      </c>
      <c r="AA71" s="25" t="str">
        <f t="shared" ca="1" si="49"/>
        <v/>
      </c>
      <c r="AB71" s="25" t="str">
        <f t="shared" ca="1" si="50"/>
        <v/>
      </c>
      <c r="AC71" s="25" t="str">
        <f t="shared" ca="1" si="51"/>
        <v/>
      </c>
      <c r="AD71" s="25" t="str">
        <f t="shared" si="52"/>
        <v/>
      </c>
      <c r="AE71" s="25" t="str">
        <f t="shared" si="53"/>
        <v/>
      </c>
      <c r="AF71" s="25" t="str">
        <f t="shared" si="54"/>
        <v/>
      </c>
      <c r="AG71" s="25" t="str">
        <f t="shared" si="55"/>
        <v/>
      </c>
      <c r="AI71" s="25" t="str">
        <f t="shared" ca="1" si="63"/>
        <v/>
      </c>
      <c r="AJ71" s="25" t="str">
        <f t="shared" ca="1" si="64"/>
        <v/>
      </c>
      <c r="AK71" s="25" t="str">
        <f t="shared" ca="1" si="28"/>
        <v/>
      </c>
      <c r="AL71" s="25" t="str">
        <f t="shared" ca="1" si="29"/>
        <v/>
      </c>
      <c r="AM71" s="25" t="str">
        <f t="shared" ca="1" si="30"/>
        <v/>
      </c>
      <c r="AN71" s="25" t="str">
        <f t="shared" ca="1" si="31"/>
        <v/>
      </c>
      <c r="AO71" s="25" t="str">
        <f t="shared" si="32"/>
        <v/>
      </c>
      <c r="AP71" s="25" t="str">
        <f t="shared" si="65"/>
        <v/>
      </c>
      <c r="AQ71" s="25" t="str">
        <f t="shared" si="34"/>
        <v/>
      </c>
      <c r="AR71" s="25" t="str">
        <f t="shared" si="77"/>
        <v/>
      </c>
    </row>
    <row r="72" spans="1:44">
      <c r="A72" s="23"/>
      <c r="B72" s="24"/>
      <c r="C72" s="24"/>
      <c r="D72" s="24"/>
      <c r="E72" s="24"/>
      <c r="F72" s="24"/>
      <c r="G72" s="24"/>
      <c r="H72" s="24"/>
      <c r="I72" s="24"/>
      <c r="J72" s="24"/>
      <c r="K72" s="24"/>
      <c r="M72" s="25" t="str">
        <f>IFERROR(B72/#REF!,"")</f>
        <v/>
      </c>
      <c r="N72" s="25" t="str">
        <f>IFERROR(C72/#REF!,"")</f>
        <v/>
      </c>
      <c r="O72" s="25" t="str">
        <f>IFERROR(D72/#REF!,"")</f>
        <v/>
      </c>
      <c r="P72" s="25" t="str">
        <f>IFERROR(E72/#REF!,"")</f>
        <v/>
      </c>
      <c r="Q72" s="25" t="str">
        <f>IFERROR(F72/#REF!,"")</f>
        <v/>
      </c>
      <c r="R72" s="25" t="str">
        <f>IFERROR(G72/#REF!,"")</f>
        <v/>
      </c>
      <c r="S72" s="25" t="str">
        <f>IFERROR(H72/#REF!,"")</f>
        <v/>
      </c>
      <c r="T72" s="25" t="str">
        <f>IFERROR(I72/#REF!,"")</f>
        <v/>
      </c>
      <c r="U72" s="25" t="str">
        <f>IFERROR(J72/#REF!,"")</f>
        <v/>
      </c>
      <c r="V72" s="25" t="str">
        <f>IFERROR(K72/#REF!,"")</f>
        <v/>
      </c>
      <c r="X72" s="25" t="str">
        <f t="shared" ref="X72:X95" ca="1" si="79">IFERROR(IF(X$2=0,"",IF((AND($B72,B72)&gt;0),(((B72-$B72)/($B72))),(((B72-$B72)/ABS($B72))))),"")</f>
        <v/>
      </c>
      <c r="Y72" s="25" t="str">
        <f t="shared" ref="Y72:Y95" ca="1" si="80">IFERROR(IF(Y$2=0,"",IF((AND($B72,C72)&gt;0),(((C72-$B72)/($B72))),(((C72-$B72)/ABS($B72))))),"")</f>
        <v/>
      </c>
      <c r="Z72" s="25" t="str">
        <f t="shared" ref="Z72:Z95" ca="1" si="81">IFERROR(IF(Z$2=0,"",IF((AND($B72,D72)&gt;0),(((D72-$B72)/($B72))),(((D72-$B72)/ABS($B72))))),"")</f>
        <v/>
      </c>
      <c r="AA72" s="25" t="str">
        <f t="shared" ref="AA72:AA95" ca="1" si="82">IFERROR(IF(AA$2=0,"",IF((AND($B72,E72)&gt;0),(((E72-$B72)/($B72))),(((E72-$B72)/ABS($B72))))),"")</f>
        <v/>
      </c>
      <c r="AB72" s="25" t="str">
        <f t="shared" ref="AB72:AB95" ca="1" si="83">IFERROR(IF(AB$2=0,"",IF((AND($B72,F72)&gt;0),(((F72-$B72)/($B72))),(((F72-$B72)/ABS($B72))))),"")</f>
        <v/>
      </c>
      <c r="AC72" s="25" t="str">
        <f t="shared" ref="AC72:AC95" ca="1" si="84">IFERROR(IF(AC$2=0,"",IF((AND($B72,G72)&gt;0),(((G72-$B72)/($B72))),(((G72-$B72)/ABS($B72))))),"")</f>
        <v/>
      </c>
      <c r="AD72" s="25" t="str">
        <f t="shared" ref="AD72:AD95" si="85">IFERROR(IF(AD$2=0,"",IF((AND($B72,H72)&gt;0),(((H72-$B72)/($B72))),(((H72-$B72)/ABS($B72))))),"")</f>
        <v/>
      </c>
      <c r="AE72" s="25" t="str">
        <f t="shared" ref="AE72:AE95" si="86">IFERROR(IF(AE$2=0,"",IF((AND($B72,I72)&gt;0),(((I72-$B72)/($B72))),(((I72-$B72)/ABS($B72))))),"")</f>
        <v/>
      </c>
      <c r="AF72" s="25" t="str">
        <f t="shared" ref="AF72:AF95" si="87">IFERROR(IF(AF$2=0,"",IF((AND($B72,J72)&gt;0),(((J72-$B72)/($B72))),(((J72-$B72)/ABS($B72))))),"")</f>
        <v/>
      </c>
      <c r="AG72" s="25" t="str">
        <f t="shared" ref="AG72:AG95" si="88">IFERROR(IF(AG$2=0,"",IF((AND($B72,K72)&gt;0),(((K72-$B72)/($B72))),(((K72-$B72)/ABS($B72))))),"")</f>
        <v/>
      </c>
      <c r="AI72" s="25" t="str">
        <f t="shared" ca="1" si="63"/>
        <v/>
      </c>
      <c r="AJ72" s="25" t="str">
        <f t="shared" ca="1" si="64"/>
        <v/>
      </c>
      <c r="AK72" s="25" t="str">
        <f t="shared" ca="1" si="28"/>
        <v/>
      </c>
      <c r="AL72" s="25" t="str">
        <f t="shared" ca="1" si="29"/>
        <v/>
      </c>
      <c r="AM72" s="25" t="str">
        <f t="shared" ca="1" si="30"/>
        <v/>
      </c>
      <c r="AN72" s="25" t="str">
        <f t="shared" ca="1" si="31"/>
        <v/>
      </c>
      <c r="AO72" s="25" t="str">
        <f t="shared" si="32"/>
        <v/>
      </c>
      <c r="AP72" s="25" t="str">
        <f t="shared" si="65"/>
        <v/>
      </c>
      <c r="AQ72" s="25" t="str">
        <f t="shared" si="34"/>
        <v/>
      </c>
      <c r="AR72" s="25" t="str">
        <f t="shared" si="77"/>
        <v/>
      </c>
    </row>
    <row r="73" spans="1:44">
      <c r="A73" s="20"/>
      <c r="B73" s="134"/>
      <c r="C73" s="134"/>
      <c r="D73" s="134"/>
      <c r="E73" s="134"/>
      <c r="F73" s="134"/>
      <c r="G73" s="134"/>
      <c r="H73" s="134"/>
      <c r="I73" s="134"/>
      <c r="J73" s="134"/>
      <c r="K73" s="134"/>
      <c r="M73" s="22" t="str">
        <f>IFERROR(B73/#REF!,"")</f>
        <v/>
      </c>
      <c r="N73" s="22" t="str">
        <f>IFERROR(C73/#REF!,"")</f>
        <v/>
      </c>
      <c r="O73" s="22" t="str">
        <f>IFERROR(D73/#REF!,"")</f>
        <v/>
      </c>
      <c r="P73" s="22" t="str">
        <f>IFERROR(E73/#REF!,"")</f>
        <v/>
      </c>
      <c r="Q73" s="22" t="str">
        <f>IFERROR(F73/#REF!,"")</f>
        <v/>
      </c>
      <c r="R73" s="22" t="str">
        <f>IFERROR(G73/#REF!,"")</f>
        <v/>
      </c>
      <c r="S73" s="22" t="str">
        <f>IFERROR(H73/#REF!,"")</f>
        <v/>
      </c>
      <c r="T73" s="22" t="str">
        <f>IFERROR(I73/#REF!,"")</f>
        <v/>
      </c>
      <c r="U73" s="22" t="str">
        <f>IFERROR(J73/#REF!,"")</f>
        <v/>
      </c>
      <c r="V73" s="22" t="str">
        <f>IFERROR(K73/#REF!,"")</f>
        <v/>
      </c>
      <c r="X73" s="22" t="str">
        <f t="shared" ca="1" si="79"/>
        <v/>
      </c>
      <c r="Y73" s="22" t="str">
        <f t="shared" ca="1" si="80"/>
        <v/>
      </c>
      <c r="Z73" s="22" t="str">
        <f t="shared" ca="1" si="81"/>
        <v/>
      </c>
      <c r="AA73" s="22" t="str">
        <f t="shared" ca="1" si="82"/>
        <v/>
      </c>
      <c r="AB73" s="22" t="str">
        <f t="shared" ca="1" si="83"/>
        <v/>
      </c>
      <c r="AC73" s="22" t="str">
        <f t="shared" ca="1" si="84"/>
        <v/>
      </c>
      <c r="AD73" s="22" t="str">
        <f t="shared" si="85"/>
        <v/>
      </c>
      <c r="AE73" s="22" t="str">
        <f t="shared" si="86"/>
        <v/>
      </c>
      <c r="AF73" s="22" t="str">
        <f t="shared" si="87"/>
        <v/>
      </c>
      <c r="AG73" s="22" t="str">
        <f t="shared" si="88"/>
        <v/>
      </c>
      <c r="AI73" s="22" t="str">
        <f t="shared" ca="1" si="63"/>
        <v/>
      </c>
      <c r="AJ73" s="22" t="str">
        <f t="shared" ca="1" si="64"/>
        <v/>
      </c>
      <c r="AK73" s="22" t="str">
        <f t="shared" ca="1" si="28"/>
        <v/>
      </c>
      <c r="AL73" s="22" t="str">
        <f t="shared" ca="1" si="29"/>
        <v/>
      </c>
      <c r="AM73" s="22" t="str">
        <f t="shared" ca="1" si="30"/>
        <v/>
      </c>
      <c r="AN73" s="22" t="str">
        <f t="shared" ca="1" si="31"/>
        <v/>
      </c>
      <c r="AO73" s="22" t="str">
        <f t="shared" si="32"/>
        <v/>
      </c>
      <c r="AP73" s="22" t="str">
        <f t="shared" si="65"/>
        <v/>
      </c>
      <c r="AQ73" s="22" t="str">
        <f t="shared" si="34"/>
        <v/>
      </c>
      <c r="AR73" s="22" t="str">
        <f t="shared" si="77"/>
        <v/>
      </c>
    </row>
    <row r="74" spans="1:44">
      <c r="A74" s="20"/>
      <c r="B74" s="134"/>
      <c r="C74" s="134"/>
      <c r="D74" s="134"/>
      <c r="E74" s="134"/>
      <c r="F74" s="134"/>
      <c r="G74" s="134"/>
      <c r="H74" s="134"/>
      <c r="I74" s="134"/>
      <c r="J74" s="134"/>
      <c r="K74" s="134"/>
      <c r="M74" s="22" t="str">
        <f>IFERROR(B74/#REF!,"")</f>
        <v/>
      </c>
      <c r="N74" s="22" t="str">
        <f>IFERROR(C74/#REF!,"")</f>
        <v/>
      </c>
      <c r="O74" s="22" t="str">
        <f>IFERROR(D74/#REF!,"")</f>
        <v/>
      </c>
      <c r="P74" s="22" t="str">
        <f>IFERROR(E74/#REF!,"")</f>
        <v/>
      </c>
      <c r="Q74" s="22" t="str">
        <f>IFERROR(F74/#REF!,"")</f>
        <v/>
      </c>
      <c r="R74" s="22" t="str">
        <f>IFERROR(G74/#REF!,"")</f>
        <v/>
      </c>
      <c r="S74" s="22" t="str">
        <f>IFERROR(H74/#REF!,"")</f>
        <v/>
      </c>
      <c r="T74" s="22" t="str">
        <f>IFERROR(I74/#REF!,"")</f>
        <v/>
      </c>
      <c r="U74" s="22" t="str">
        <f>IFERROR(J74/#REF!,"")</f>
        <v/>
      </c>
      <c r="V74" s="22" t="str">
        <f>IFERROR(K74/#REF!,"")</f>
        <v/>
      </c>
      <c r="X74" s="22" t="str">
        <f t="shared" ca="1" si="79"/>
        <v/>
      </c>
      <c r="Y74" s="22" t="str">
        <f t="shared" ca="1" si="80"/>
        <v/>
      </c>
      <c r="Z74" s="22" t="str">
        <f t="shared" ca="1" si="81"/>
        <v/>
      </c>
      <c r="AA74" s="22" t="str">
        <f t="shared" ca="1" si="82"/>
        <v/>
      </c>
      <c r="AB74" s="22" t="str">
        <f t="shared" ca="1" si="83"/>
        <v/>
      </c>
      <c r="AC74" s="22" t="str">
        <f t="shared" ca="1" si="84"/>
        <v/>
      </c>
      <c r="AD74" s="22" t="str">
        <f t="shared" si="85"/>
        <v/>
      </c>
      <c r="AE74" s="22" t="str">
        <f t="shared" si="86"/>
        <v/>
      </c>
      <c r="AF74" s="22" t="str">
        <f t="shared" si="87"/>
        <v/>
      </c>
      <c r="AG74" s="22" t="str">
        <f t="shared" si="88"/>
        <v/>
      </c>
      <c r="AI74" s="22" t="str">
        <f t="shared" ca="1" si="63"/>
        <v/>
      </c>
      <c r="AJ74" s="22" t="str">
        <f t="shared" ca="1" si="64"/>
        <v/>
      </c>
      <c r="AK74" s="22" t="str">
        <f t="shared" ca="1" si="28"/>
        <v/>
      </c>
      <c r="AL74" s="22" t="str">
        <f t="shared" ca="1" si="29"/>
        <v/>
      </c>
      <c r="AM74" s="22" t="str">
        <f t="shared" ca="1" si="30"/>
        <v/>
      </c>
      <c r="AN74" s="22" t="str">
        <f t="shared" ca="1" si="31"/>
        <v/>
      </c>
      <c r="AO74" s="22" t="str">
        <f t="shared" si="32"/>
        <v/>
      </c>
      <c r="AP74" s="22" t="str">
        <f t="shared" si="65"/>
        <v/>
      </c>
      <c r="AQ74" s="22" t="str">
        <f t="shared" si="34"/>
        <v/>
      </c>
      <c r="AR74" s="22" t="str">
        <f t="shared" si="77"/>
        <v/>
      </c>
    </row>
    <row r="75" spans="1:44">
      <c r="A75" s="20"/>
      <c r="B75" s="134"/>
      <c r="C75" s="134"/>
      <c r="D75" s="134"/>
      <c r="E75" s="134"/>
      <c r="F75" s="134"/>
      <c r="G75" s="134"/>
      <c r="H75" s="134"/>
      <c r="I75" s="134"/>
      <c r="J75" s="134"/>
      <c r="K75" s="134"/>
      <c r="M75" s="22" t="str">
        <f>IFERROR(B75/#REF!,"")</f>
        <v/>
      </c>
      <c r="N75" s="22" t="str">
        <f>IFERROR(C75/#REF!,"")</f>
        <v/>
      </c>
      <c r="O75" s="22" t="str">
        <f>IFERROR(D75/#REF!,"")</f>
        <v/>
      </c>
      <c r="P75" s="22" t="str">
        <f>IFERROR(E75/#REF!,"")</f>
        <v/>
      </c>
      <c r="Q75" s="22" t="str">
        <f>IFERROR(F75/#REF!,"")</f>
        <v/>
      </c>
      <c r="R75" s="22" t="str">
        <f>IFERROR(G75/#REF!,"")</f>
        <v/>
      </c>
      <c r="S75" s="22" t="str">
        <f>IFERROR(H75/#REF!,"")</f>
        <v/>
      </c>
      <c r="T75" s="22" t="str">
        <f>IFERROR(I75/#REF!,"")</f>
        <v/>
      </c>
      <c r="U75" s="22" t="str">
        <f>IFERROR(J75/#REF!,"")</f>
        <v/>
      </c>
      <c r="V75" s="22" t="str">
        <f>IFERROR(K75/#REF!,"")</f>
        <v/>
      </c>
      <c r="X75" s="22" t="str">
        <f t="shared" ca="1" si="79"/>
        <v/>
      </c>
      <c r="Y75" s="22" t="str">
        <f t="shared" ca="1" si="80"/>
        <v/>
      </c>
      <c r="Z75" s="22" t="str">
        <f t="shared" ca="1" si="81"/>
        <v/>
      </c>
      <c r="AA75" s="22" t="str">
        <f t="shared" ca="1" si="82"/>
        <v/>
      </c>
      <c r="AB75" s="22" t="str">
        <f t="shared" ca="1" si="83"/>
        <v/>
      </c>
      <c r="AC75" s="22" t="str">
        <f t="shared" ca="1" si="84"/>
        <v/>
      </c>
      <c r="AD75" s="22" t="str">
        <f t="shared" si="85"/>
        <v/>
      </c>
      <c r="AE75" s="22" t="str">
        <f t="shared" si="86"/>
        <v/>
      </c>
      <c r="AF75" s="22" t="str">
        <f t="shared" si="87"/>
        <v/>
      </c>
      <c r="AG75" s="22" t="str">
        <f t="shared" si="88"/>
        <v/>
      </c>
      <c r="AI75" s="22" t="str">
        <f t="shared" ca="1" si="63"/>
        <v/>
      </c>
      <c r="AJ75" s="22" t="str">
        <f t="shared" ca="1" si="64"/>
        <v/>
      </c>
      <c r="AK75" s="22" t="str">
        <f t="shared" ca="1" si="28"/>
        <v/>
      </c>
      <c r="AL75" s="22" t="str">
        <f t="shared" ca="1" si="29"/>
        <v/>
      </c>
      <c r="AM75" s="22" t="str">
        <f t="shared" ca="1" si="30"/>
        <v/>
      </c>
      <c r="AN75" s="22" t="str">
        <f t="shared" ca="1" si="31"/>
        <v/>
      </c>
      <c r="AO75" s="22" t="str">
        <f t="shared" si="32"/>
        <v/>
      </c>
      <c r="AP75" s="22" t="str">
        <f t="shared" si="65"/>
        <v/>
      </c>
      <c r="AQ75" s="22" t="str">
        <f t="shared" si="34"/>
        <v/>
      </c>
      <c r="AR75" s="22" t="str">
        <f t="shared" si="77"/>
        <v/>
      </c>
    </row>
    <row r="76" spans="1:44">
      <c r="A76" s="20"/>
      <c r="B76" s="134"/>
      <c r="C76" s="134"/>
      <c r="D76" s="134"/>
      <c r="E76" s="134"/>
      <c r="F76" s="134"/>
      <c r="G76" s="134"/>
      <c r="H76" s="134"/>
      <c r="I76" s="134"/>
      <c r="J76" s="134"/>
      <c r="K76" s="134"/>
      <c r="M76" s="22" t="str">
        <f>IFERROR(B76/#REF!,"")</f>
        <v/>
      </c>
      <c r="N76" s="22" t="str">
        <f>IFERROR(C76/#REF!,"")</f>
        <v/>
      </c>
      <c r="O76" s="22" t="str">
        <f>IFERROR(D76/#REF!,"")</f>
        <v/>
      </c>
      <c r="P76" s="22" t="str">
        <f>IFERROR(E76/#REF!,"")</f>
        <v/>
      </c>
      <c r="Q76" s="22" t="str">
        <f>IFERROR(F76/#REF!,"")</f>
        <v/>
      </c>
      <c r="R76" s="22" t="str">
        <f>IFERROR(G76/#REF!,"")</f>
        <v/>
      </c>
      <c r="S76" s="22" t="str">
        <f>IFERROR(H76/#REF!,"")</f>
        <v/>
      </c>
      <c r="T76" s="22" t="str">
        <f>IFERROR(I76/#REF!,"")</f>
        <v/>
      </c>
      <c r="U76" s="22" t="str">
        <f>IFERROR(J76/#REF!,"")</f>
        <v/>
      </c>
      <c r="V76" s="22" t="str">
        <f>IFERROR(K76/#REF!,"")</f>
        <v/>
      </c>
      <c r="X76" s="22" t="str">
        <f t="shared" ca="1" si="79"/>
        <v/>
      </c>
      <c r="Y76" s="22" t="str">
        <f t="shared" ca="1" si="80"/>
        <v/>
      </c>
      <c r="Z76" s="22" t="str">
        <f t="shared" ca="1" si="81"/>
        <v/>
      </c>
      <c r="AA76" s="22" t="str">
        <f t="shared" ca="1" si="82"/>
        <v/>
      </c>
      <c r="AB76" s="22" t="str">
        <f t="shared" ca="1" si="83"/>
        <v/>
      </c>
      <c r="AC76" s="22" t="str">
        <f t="shared" ca="1" si="84"/>
        <v/>
      </c>
      <c r="AD76" s="22" t="str">
        <f t="shared" si="85"/>
        <v/>
      </c>
      <c r="AE76" s="22" t="str">
        <f t="shared" si="86"/>
        <v/>
      </c>
      <c r="AF76" s="22" t="str">
        <f t="shared" si="87"/>
        <v/>
      </c>
      <c r="AG76" s="22" t="str">
        <f t="shared" si="88"/>
        <v/>
      </c>
      <c r="AI76" s="22" t="str">
        <f t="shared" ca="1" si="63"/>
        <v/>
      </c>
      <c r="AJ76" s="22" t="str">
        <f t="shared" ca="1" si="64"/>
        <v/>
      </c>
      <c r="AK76" s="22" t="str">
        <f t="shared" ca="1" si="28"/>
        <v/>
      </c>
      <c r="AL76" s="22" t="str">
        <f t="shared" ca="1" si="29"/>
        <v/>
      </c>
      <c r="AM76" s="22" t="str">
        <f t="shared" ca="1" si="30"/>
        <v/>
      </c>
      <c r="AN76" s="22" t="str">
        <f t="shared" ca="1" si="31"/>
        <v/>
      </c>
      <c r="AO76" s="22" t="str">
        <f t="shared" si="32"/>
        <v/>
      </c>
      <c r="AP76" s="22" t="str">
        <f t="shared" si="65"/>
        <v/>
      </c>
      <c r="AQ76" s="22" t="str">
        <f t="shared" si="34"/>
        <v/>
      </c>
      <c r="AR76" s="22" t="str">
        <f t="shared" si="77"/>
        <v/>
      </c>
    </row>
    <row r="77" spans="1:44">
      <c r="A77" s="20"/>
      <c r="B77" s="134"/>
      <c r="C77" s="134"/>
      <c r="D77" s="134"/>
      <c r="E77" s="134"/>
      <c r="F77" s="134"/>
      <c r="G77" s="134"/>
      <c r="H77" s="134"/>
      <c r="I77" s="134"/>
      <c r="J77" s="134"/>
      <c r="K77" s="134"/>
      <c r="M77" s="22" t="str">
        <f>IFERROR(B77/#REF!,"")</f>
        <v/>
      </c>
      <c r="N77" s="22" t="str">
        <f>IFERROR(C77/#REF!,"")</f>
        <v/>
      </c>
      <c r="O77" s="22" t="str">
        <f>IFERROR(D77/#REF!,"")</f>
        <v/>
      </c>
      <c r="P77" s="22" t="str">
        <f>IFERROR(E77/#REF!,"")</f>
        <v/>
      </c>
      <c r="Q77" s="22" t="str">
        <f>IFERROR(F77/#REF!,"")</f>
        <v/>
      </c>
      <c r="R77" s="22" t="str">
        <f>IFERROR(G77/#REF!,"")</f>
        <v/>
      </c>
      <c r="S77" s="22" t="str">
        <f>IFERROR(H77/#REF!,"")</f>
        <v/>
      </c>
      <c r="T77" s="22" t="str">
        <f>IFERROR(I77/#REF!,"")</f>
        <v/>
      </c>
      <c r="U77" s="22" t="str">
        <f>IFERROR(J77/#REF!,"")</f>
        <v/>
      </c>
      <c r="V77" s="22" t="str">
        <f>IFERROR(K77/#REF!,"")</f>
        <v/>
      </c>
      <c r="X77" s="22" t="str">
        <f t="shared" ca="1" si="79"/>
        <v/>
      </c>
      <c r="Y77" s="22" t="str">
        <f t="shared" ca="1" si="80"/>
        <v/>
      </c>
      <c r="Z77" s="22" t="str">
        <f t="shared" ca="1" si="81"/>
        <v/>
      </c>
      <c r="AA77" s="22" t="str">
        <f t="shared" ca="1" si="82"/>
        <v/>
      </c>
      <c r="AB77" s="22" t="str">
        <f t="shared" ca="1" si="83"/>
        <v/>
      </c>
      <c r="AC77" s="22" t="str">
        <f t="shared" ca="1" si="84"/>
        <v/>
      </c>
      <c r="AD77" s="22" t="str">
        <f t="shared" si="85"/>
        <v/>
      </c>
      <c r="AE77" s="22" t="str">
        <f t="shared" si="86"/>
        <v/>
      </c>
      <c r="AF77" s="22" t="str">
        <f t="shared" si="87"/>
        <v/>
      </c>
      <c r="AG77" s="22" t="str">
        <f t="shared" si="88"/>
        <v/>
      </c>
      <c r="AI77" s="22" t="str">
        <f t="shared" ca="1" si="63"/>
        <v/>
      </c>
      <c r="AJ77" s="22" t="str">
        <f t="shared" ca="1" si="64"/>
        <v/>
      </c>
      <c r="AK77" s="22" t="str">
        <f t="shared" ca="1" si="28"/>
        <v/>
      </c>
      <c r="AL77" s="22" t="str">
        <f t="shared" ca="1" si="29"/>
        <v/>
      </c>
      <c r="AM77" s="22" t="str">
        <f t="shared" ca="1" si="30"/>
        <v/>
      </c>
      <c r="AN77" s="22" t="str">
        <f t="shared" ca="1" si="31"/>
        <v/>
      </c>
      <c r="AO77" s="22" t="str">
        <f t="shared" si="32"/>
        <v/>
      </c>
      <c r="AP77" s="22" t="str">
        <f t="shared" si="65"/>
        <v/>
      </c>
      <c r="AQ77" s="22" t="str">
        <f t="shared" si="34"/>
        <v/>
      </c>
      <c r="AR77" s="22" t="str">
        <f t="shared" si="77"/>
        <v/>
      </c>
    </row>
    <row r="78" spans="1:44">
      <c r="A78" s="26"/>
      <c r="B78" s="27"/>
      <c r="C78" s="27"/>
      <c r="D78" s="27"/>
      <c r="E78" s="27"/>
      <c r="F78" s="27"/>
      <c r="G78" s="27"/>
      <c r="H78" s="27"/>
      <c r="I78" s="27"/>
      <c r="J78" s="27"/>
      <c r="K78" s="27"/>
      <c r="M78" s="28" t="str">
        <f>IFERROR(B78/#REF!,"")</f>
        <v/>
      </c>
      <c r="N78" s="28" t="str">
        <f>IFERROR(C78/#REF!,"")</f>
        <v/>
      </c>
      <c r="O78" s="28" t="str">
        <f>IFERROR(D78/#REF!,"")</f>
        <v/>
      </c>
      <c r="P78" s="28" t="str">
        <f>IFERROR(E78/#REF!,"")</f>
        <v/>
      </c>
      <c r="Q78" s="28" t="str">
        <f>IFERROR(F78/#REF!,"")</f>
        <v/>
      </c>
      <c r="R78" s="28" t="str">
        <f>IFERROR(G78/#REF!,"")</f>
        <v/>
      </c>
      <c r="S78" s="28" t="str">
        <f>IFERROR(H78/#REF!,"")</f>
        <v/>
      </c>
      <c r="T78" s="28" t="str">
        <f>IFERROR(I78/#REF!,"")</f>
        <v/>
      </c>
      <c r="U78" s="28" t="str">
        <f>IFERROR(J78/#REF!,"")</f>
        <v/>
      </c>
      <c r="V78" s="28" t="str">
        <f>IFERROR(K78/#REF!,"")</f>
        <v/>
      </c>
      <c r="X78" s="28" t="str">
        <f t="shared" ca="1" si="79"/>
        <v/>
      </c>
      <c r="Y78" s="28" t="str">
        <f t="shared" ca="1" si="80"/>
        <v/>
      </c>
      <c r="Z78" s="28" t="str">
        <f t="shared" ca="1" si="81"/>
        <v/>
      </c>
      <c r="AA78" s="28" t="str">
        <f t="shared" ca="1" si="82"/>
        <v/>
      </c>
      <c r="AB78" s="28" t="str">
        <f t="shared" ca="1" si="83"/>
        <v/>
      </c>
      <c r="AC78" s="28" t="str">
        <f t="shared" ca="1" si="84"/>
        <v/>
      </c>
      <c r="AD78" s="28" t="str">
        <f t="shared" si="85"/>
        <v/>
      </c>
      <c r="AE78" s="28" t="str">
        <f t="shared" si="86"/>
        <v/>
      </c>
      <c r="AF78" s="28" t="str">
        <f t="shared" si="87"/>
        <v/>
      </c>
      <c r="AG78" s="28" t="str">
        <f t="shared" si="88"/>
        <v/>
      </c>
      <c r="AI78" s="28" t="str">
        <f t="shared" ca="1" si="63"/>
        <v/>
      </c>
      <c r="AJ78" s="28" t="str">
        <f t="shared" ca="1" si="64"/>
        <v/>
      </c>
      <c r="AK78" s="28" t="str">
        <f t="shared" ref="AK78:AK95" ca="1" si="89">IFERROR(IF(AK$2=0,"",((D78-C78)/ABS(C78))),"")</f>
        <v/>
      </c>
      <c r="AL78" s="28" t="str">
        <f t="shared" ref="AL78:AL95" ca="1" si="90">IFERROR(IF(AL$2=0,"",((E78-D78)/ABS(D78))),"")</f>
        <v/>
      </c>
      <c r="AM78" s="28" t="str">
        <f t="shared" ref="AM78:AM95" ca="1" si="91">IFERROR(IF(AM$2=0,"",((F78-E78)/ABS(E78))),"")</f>
        <v/>
      </c>
      <c r="AN78" s="28" t="str">
        <f t="shared" ref="AN78:AN95" ca="1" si="92">IFERROR(IF(AN$2=0,"",((G78-F78)/ABS(F78))),"")</f>
        <v/>
      </c>
      <c r="AO78" s="28" t="str">
        <f t="shared" ref="AO78:AO95" si="93">IFERROR(IF(AO$2=0,"",((H78-G78)/ABS(G78))),"")</f>
        <v/>
      </c>
      <c r="AP78" s="28" t="str">
        <f t="shared" ref="AP78:AP95" si="94">IFERROR(IF(AP$2=0,"",((I78-H78)/ABS(H78))),"")</f>
        <v/>
      </c>
      <c r="AQ78" s="28" t="str">
        <f t="shared" ref="AQ78:AQ95" si="95">IFERROR(IF(AQ$2=0,"",((J78-I78)/ABS(I78))),"")</f>
        <v/>
      </c>
      <c r="AR78" s="28" t="str">
        <f t="shared" ref="AR78:AR95" si="96">IFERROR(IF(AR$2=0,"",((K78-J78)/ABS(J78))),"")</f>
        <v/>
      </c>
    </row>
    <row r="79" spans="1:44">
      <c r="A79" s="20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M79" s="22" t="str">
        <f>IFERROR(B79/#REF!,"")</f>
        <v/>
      </c>
      <c r="N79" s="22" t="str">
        <f>IFERROR(C79/#REF!,"")</f>
        <v/>
      </c>
      <c r="O79" s="22" t="str">
        <f>IFERROR(D79/#REF!,"")</f>
        <v/>
      </c>
      <c r="P79" s="22" t="str">
        <f>IFERROR(E79/#REF!,"")</f>
        <v/>
      </c>
      <c r="Q79" s="22" t="str">
        <f>IFERROR(F79/#REF!,"")</f>
        <v/>
      </c>
      <c r="R79" s="22" t="str">
        <f>IFERROR(G79/#REF!,"")</f>
        <v/>
      </c>
      <c r="S79" s="22" t="str">
        <f>IFERROR(H79/#REF!,"")</f>
        <v/>
      </c>
      <c r="T79" s="22" t="str">
        <f>IFERROR(I79/#REF!,"")</f>
        <v/>
      </c>
      <c r="U79" s="22" t="str">
        <f>IFERROR(J79/#REF!,"")</f>
        <v/>
      </c>
      <c r="V79" s="22" t="str">
        <f>IFERROR(K79/#REF!,"")</f>
        <v/>
      </c>
      <c r="X79" s="22" t="str">
        <f t="shared" ca="1" si="79"/>
        <v/>
      </c>
      <c r="Y79" s="22" t="str">
        <f t="shared" ca="1" si="80"/>
        <v/>
      </c>
      <c r="Z79" s="22" t="str">
        <f t="shared" ca="1" si="81"/>
        <v/>
      </c>
      <c r="AA79" s="22" t="str">
        <f t="shared" ca="1" si="82"/>
        <v/>
      </c>
      <c r="AB79" s="22" t="str">
        <f t="shared" ca="1" si="83"/>
        <v/>
      </c>
      <c r="AC79" s="22" t="str">
        <f t="shared" ca="1" si="84"/>
        <v/>
      </c>
      <c r="AD79" s="22" t="str">
        <f t="shared" si="85"/>
        <v/>
      </c>
      <c r="AE79" s="22" t="str">
        <f t="shared" si="86"/>
        <v/>
      </c>
      <c r="AF79" s="22" t="str">
        <f t="shared" si="87"/>
        <v/>
      </c>
      <c r="AG79" s="22" t="str">
        <f t="shared" si="88"/>
        <v/>
      </c>
      <c r="AI79" s="22" t="str">
        <f t="shared" ca="1" si="63"/>
        <v/>
      </c>
      <c r="AJ79" s="22" t="str">
        <f t="shared" ca="1" si="64"/>
        <v/>
      </c>
      <c r="AK79" s="22" t="str">
        <f t="shared" ca="1" si="89"/>
        <v/>
      </c>
      <c r="AL79" s="22" t="str">
        <f t="shared" ca="1" si="90"/>
        <v/>
      </c>
      <c r="AM79" s="22" t="str">
        <f t="shared" ca="1" si="91"/>
        <v/>
      </c>
      <c r="AN79" s="22" t="str">
        <f t="shared" ca="1" si="92"/>
        <v/>
      </c>
      <c r="AO79" s="22" t="str">
        <f t="shared" si="93"/>
        <v/>
      </c>
      <c r="AP79" s="22" t="str">
        <f t="shared" si="94"/>
        <v/>
      </c>
      <c r="AQ79" s="22" t="str">
        <f t="shared" si="95"/>
        <v/>
      </c>
      <c r="AR79" s="22" t="str">
        <f t="shared" si="96"/>
        <v/>
      </c>
    </row>
    <row r="80" spans="1:44">
      <c r="A80" s="20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M80" s="22" t="str">
        <f>IFERROR(B80/#REF!,"")</f>
        <v/>
      </c>
      <c r="N80" s="22" t="str">
        <f>IFERROR(C80/#REF!,"")</f>
        <v/>
      </c>
      <c r="O80" s="22" t="str">
        <f>IFERROR(D80/#REF!,"")</f>
        <v/>
      </c>
      <c r="P80" s="22" t="str">
        <f>IFERROR(E80/#REF!,"")</f>
        <v/>
      </c>
      <c r="Q80" s="22" t="str">
        <f>IFERROR(F80/#REF!,"")</f>
        <v/>
      </c>
      <c r="R80" s="22" t="str">
        <f>IFERROR(G80/#REF!,"")</f>
        <v/>
      </c>
      <c r="S80" s="22" t="str">
        <f>IFERROR(H80/#REF!,"")</f>
        <v/>
      </c>
      <c r="T80" s="22" t="str">
        <f>IFERROR(I80/#REF!,"")</f>
        <v/>
      </c>
      <c r="U80" s="22" t="str">
        <f>IFERROR(J80/#REF!,"")</f>
        <v/>
      </c>
      <c r="V80" s="22" t="str">
        <f>IFERROR(K80/#REF!,"")</f>
        <v/>
      </c>
      <c r="X80" s="22" t="str">
        <f t="shared" ca="1" si="79"/>
        <v/>
      </c>
      <c r="Y80" s="22" t="str">
        <f t="shared" ca="1" si="80"/>
        <v/>
      </c>
      <c r="Z80" s="22" t="str">
        <f t="shared" ca="1" si="81"/>
        <v/>
      </c>
      <c r="AA80" s="22" t="str">
        <f t="shared" ca="1" si="82"/>
        <v/>
      </c>
      <c r="AB80" s="22" t="str">
        <f t="shared" ca="1" si="83"/>
        <v/>
      </c>
      <c r="AC80" s="22" t="str">
        <f t="shared" ca="1" si="84"/>
        <v/>
      </c>
      <c r="AD80" s="22" t="str">
        <f t="shared" si="85"/>
        <v/>
      </c>
      <c r="AE80" s="22" t="str">
        <f t="shared" si="86"/>
        <v/>
      </c>
      <c r="AF80" s="22" t="str">
        <f t="shared" si="87"/>
        <v/>
      </c>
      <c r="AG80" s="22" t="str">
        <f t="shared" si="88"/>
        <v/>
      </c>
      <c r="AI80" s="22" t="str">
        <f t="shared" ca="1" si="63"/>
        <v/>
      </c>
      <c r="AJ80" s="22" t="str">
        <f t="shared" ca="1" si="64"/>
        <v/>
      </c>
      <c r="AK80" s="22" t="str">
        <f t="shared" ca="1" si="89"/>
        <v/>
      </c>
      <c r="AL80" s="22" t="str">
        <f t="shared" ca="1" si="90"/>
        <v/>
      </c>
      <c r="AM80" s="22" t="str">
        <f t="shared" ca="1" si="91"/>
        <v/>
      </c>
      <c r="AN80" s="22" t="str">
        <f t="shared" ca="1" si="92"/>
        <v/>
      </c>
      <c r="AO80" s="22" t="str">
        <f t="shared" si="93"/>
        <v/>
      </c>
      <c r="AP80" s="22" t="str">
        <f t="shared" si="94"/>
        <v/>
      </c>
      <c r="AQ80" s="22" t="str">
        <f t="shared" si="95"/>
        <v/>
      </c>
      <c r="AR80" s="22" t="str">
        <f t="shared" si="96"/>
        <v/>
      </c>
    </row>
    <row r="81" spans="1:44">
      <c r="A81" s="23"/>
      <c r="B81" s="24"/>
      <c r="C81" s="24"/>
      <c r="D81" s="24"/>
      <c r="E81" s="24"/>
      <c r="F81" s="24"/>
      <c r="G81" s="24"/>
      <c r="H81" s="24"/>
      <c r="I81" s="24"/>
      <c r="J81" s="24"/>
      <c r="K81" s="24"/>
      <c r="M81" s="25" t="str">
        <f>IFERROR(B81/#REF!,"")</f>
        <v/>
      </c>
      <c r="N81" s="25" t="str">
        <f>IFERROR(C81/#REF!,"")</f>
        <v/>
      </c>
      <c r="O81" s="25" t="str">
        <f>IFERROR(D81/#REF!,"")</f>
        <v/>
      </c>
      <c r="P81" s="25" t="str">
        <f>IFERROR(E81/#REF!,"")</f>
        <v/>
      </c>
      <c r="Q81" s="25" t="str">
        <f>IFERROR(F81/#REF!,"")</f>
        <v/>
      </c>
      <c r="R81" s="25" t="str">
        <f>IFERROR(G81/#REF!,"")</f>
        <v/>
      </c>
      <c r="S81" s="25" t="str">
        <f>IFERROR(H81/#REF!,"")</f>
        <v/>
      </c>
      <c r="T81" s="25" t="str">
        <f>IFERROR(I81/#REF!,"")</f>
        <v/>
      </c>
      <c r="U81" s="25" t="str">
        <f>IFERROR(J81/#REF!,"")</f>
        <v/>
      </c>
      <c r="V81" s="25" t="str">
        <f>IFERROR(K81/#REF!,"")</f>
        <v/>
      </c>
      <c r="X81" s="25" t="str">
        <f t="shared" ca="1" si="79"/>
        <v/>
      </c>
      <c r="Y81" s="25" t="str">
        <f t="shared" ca="1" si="80"/>
        <v/>
      </c>
      <c r="Z81" s="25" t="str">
        <f t="shared" ca="1" si="81"/>
        <v/>
      </c>
      <c r="AA81" s="25" t="str">
        <f t="shared" ca="1" si="82"/>
        <v/>
      </c>
      <c r="AB81" s="25" t="str">
        <f t="shared" ca="1" si="83"/>
        <v/>
      </c>
      <c r="AC81" s="25" t="str">
        <f t="shared" ca="1" si="84"/>
        <v/>
      </c>
      <c r="AD81" s="25" t="str">
        <f t="shared" si="85"/>
        <v/>
      </c>
      <c r="AE81" s="25" t="str">
        <f t="shared" si="86"/>
        <v/>
      </c>
      <c r="AF81" s="25" t="str">
        <f t="shared" si="87"/>
        <v/>
      </c>
      <c r="AG81" s="25" t="str">
        <f t="shared" si="88"/>
        <v/>
      </c>
      <c r="AI81" s="25" t="str">
        <f t="shared" ca="1" si="63"/>
        <v/>
      </c>
      <c r="AJ81" s="25" t="str">
        <f t="shared" ca="1" si="64"/>
        <v/>
      </c>
      <c r="AK81" s="25" t="str">
        <f t="shared" ca="1" si="89"/>
        <v/>
      </c>
      <c r="AL81" s="25" t="str">
        <f t="shared" ca="1" si="90"/>
        <v/>
      </c>
      <c r="AM81" s="25" t="str">
        <f t="shared" ca="1" si="91"/>
        <v/>
      </c>
      <c r="AN81" s="25" t="str">
        <f t="shared" ca="1" si="92"/>
        <v/>
      </c>
      <c r="AO81" s="25" t="str">
        <f t="shared" si="93"/>
        <v/>
      </c>
      <c r="AP81" s="25" t="str">
        <f t="shared" si="94"/>
        <v/>
      </c>
      <c r="AQ81" s="25" t="str">
        <f t="shared" si="95"/>
        <v/>
      </c>
      <c r="AR81" s="25" t="str">
        <f t="shared" si="96"/>
        <v/>
      </c>
    </row>
    <row r="82" spans="1:44">
      <c r="A82" s="20"/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M82" s="22" t="str">
        <f>IFERROR(B82/#REF!,"")</f>
        <v/>
      </c>
      <c r="N82" s="22" t="str">
        <f>IFERROR(C82/#REF!,"")</f>
        <v/>
      </c>
      <c r="O82" s="22" t="str">
        <f>IFERROR(D82/#REF!,"")</f>
        <v/>
      </c>
      <c r="P82" s="22" t="str">
        <f>IFERROR(E82/#REF!,"")</f>
        <v/>
      </c>
      <c r="Q82" s="22" t="str">
        <f>IFERROR(F82/#REF!,"")</f>
        <v/>
      </c>
      <c r="R82" s="22" t="str">
        <f>IFERROR(G82/#REF!,"")</f>
        <v/>
      </c>
      <c r="S82" s="22" t="str">
        <f>IFERROR(H82/#REF!,"")</f>
        <v/>
      </c>
      <c r="T82" s="22" t="str">
        <f>IFERROR(I82/#REF!,"")</f>
        <v/>
      </c>
      <c r="U82" s="22" t="str">
        <f>IFERROR(J82/#REF!,"")</f>
        <v/>
      </c>
      <c r="V82" s="22" t="str">
        <f>IFERROR(K82/#REF!,"")</f>
        <v/>
      </c>
      <c r="X82" s="22" t="str">
        <f t="shared" ca="1" si="79"/>
        <v/>
      </c>
      <c r="Y82" s="22" t="str">
        <f t="shared" ca="1" si="80"/>
        <v/>
      </c>
      <c r="Z82" s="22" t="str">
        <f t="shared" ca="1" si="81"/>
        <v/>
      </c>
      <c r="AA82" s="22" t="str">
        <f t="shared" ca="1" si="82"/>
        <v/>
      </c>
      <c r="AB82" s="22" t="str">
        <f t="shared" ca="1" si="83"/>
        <v/>
      </c>
      <c r="AC82" s="22" t="str">
        <f t="shared" ca="1" si="84"/>
        <v/>
      </c>
      <c r="AD82" s="22" t="str">
        <f t="shared" si="85"/>
        <v/>
      </c>
      <c r="AE82" s="22" t="str">
        <f t="shared" si="86"/>
        <v/>
      </c>
      <c r="AF82" s="22" t="str">
        <f t="shared" si="87"/>
        <v/>
      </c>
      <c r="AG82" s="22" t="str">
        <f t="shared" si="88"/>
        <v/>
      </c>
      <c r="AI82" s="22" t="str">
        <f t="shared" ca="1" si="63"/>
        <v/>
      </c>
      <c r="AJ82" s="22" t="str">
        <f t="shared" ca="1" si="64"/>
        <v/>
      </c>
      <c r="AK82" s="22" t="str">
        <f t="shared" ca="1" si="89"/>
        <v/>
      </c>
      <c r="AL82" s="22" t="str">
        <f t="shared" ca="1" si="90"/>
        <v/>
      </c>
      <c r="AM82" s="22" t="str">
        <f t="shared" ca="1" si="91"/>
        <v/>
      </c>
      <c r="AN82" s="22" t="str">
        <f t="shared" ca="1" si="92"/>
        <v/>
      </c>
      <c r="AO82" s="22" t="str">
        <f t="shared" si="93"/>
        <v/>
      </c>
      <c r="AP82" s="22" t="str">
        <f t="shared" si="94"/>
        <v/>
      </c>
      <c r="AQ82" s="22" t="str">
        <f t="shared" si="95"/>
        <v/>
      </c>
      <c r="AR82" s="22" t="str">
        <f t="shared" si="96"/>
        <v/>
      </c>
    </row>
    <row r="83" spans="1:44">
      <c r="A83" s="23"/>
      <c r="B83" s="24"/>
      <c r="C83" s="24"/>
      <c r="D83" s="24"/>
      <c r="E83" s="24"/>
      <c r="F83" s="24"/>
      <c r="G83" s="24"/>
      <c r="H83" s="24"/>
      <c r="I83" s="24"/>
      <c r="J83" s="24"/>
      <c r="K83" s="24"/>
      <c r="M83" s="25" t="str">
        <f>IFERROR(B83/#REF!,"")</f>
        <v/>
      </c>
      <c r="N83" s="25" t="str">
        <f>IFERROR(C83/#REF!,"")</f>
        <v/>
      </c>
      <c r="O83" s="25" t="str">
        <f>IFERROR(D83/#REF!,"")</f>
        <v/>
      </c>
      <c r="P83" s="25" t="str">
        <f>IFERROR(E83/#REF!,"")</f>
        <v/>
      </c>
      <c r="Q83" s="25" t="str">
        <f>IFERROR(F83/#REF!,"")</f>
        <v/>
      </c>
      <c r="R83" s="25" t="str">
        <f>IFERROR(G83/#REF!,"")</f>
        <v/>
      </c>
      <c r="S83" s="25" t="str">
        <f>IFERROR(H83/#REF!,"")</f>
        <v/>
      </c>
      <c r="T83" s="25" t="str">
        <f>IFERROR(I83/#REF!,"")</f>
        <v/>
      </c>
      <c r="U83" s="25" t="str">
        <f>IFERROR(J83/#REF!,"")</f>
        <v/>
      </c>
      <c r="V83" s="25" t="str">
        <f>IFERROR(K83/#REF!,"")</f>
        <v/>
      </c>
      <c r="X83" s="25" t="str">
        <f t="shared" ca="1" si="79"/>
        <v/>
      </c>
      <c r="Y83" s="25" t="str">
        <f t="shared" ca="1" si="80"/>
        <v/>
      </c>
      <c r="Z83" s="25" t="str">
        <f t="shared" ca="1" si="81"/>
        <v/>
      </c>
      <c r="AA83" s="25" t="str">
        <f t="shared" ca="1" si="82"/>
        <v/>
      </c>
      <c r="AB83" s="25" t="str">
        <f t="shared" ca="1" si="83"/>
        <v/>
      </c>
      <c r="AC83" s="25" t="str">
        <f t="shared" ca="1" si="84"/>
        <v/>
      </c>
      <c r="AD83" s="25" t="str">
        <f t="shared" si="85"/>
        <v/>
      </c>
      <c r="AE83" s="25" t="str">
        <f t="shared" si="86"/>
        <v/>
      </c>
      <c r="AF83" s="25" t="str">
        <f t="shared" si="87"/>
        <v/>
      </c>
      <c r="AG83" s="25" t="str">
        <f t="shared" si="88"/>
        <v/>
      </c>
      <c r="AI83" s="25" t="str">
        <f t="shared" ca="1" si="63"/>
        <v/>
      </c>
      <c r="AJ83" s="25" t="str">
        <f t="shared" ca="1" si="64"/>
        <v/>
      </c>
      <c r="AK83" s="25" t="str">
        <f t="shared" ca="1" si="89"/>
        <v/>
      </c>
      <c r="AL83" s="25" t="str">
        <f t="shared" ca="1" si="90"/>
        <v/>
      </c>
      <c r="AM83" s="25" t="str">
        <f t="shared" ca="1" si="91"/>
        <v/>
      </c>
      <c r="AN83" s="25" t="str">
        <f t="shared" ca="1" si="92"/>
        <v/>
      </c>
      <c r="AO83" s="25" t="str">
        <f t="shared" si="93"/>
        <v/>
      </c>
      <c r="AP83" s="25" t="str">
        <f t="shared" si="94"/>
        <v/>
      </c>
      <c r="AQ83" s="25" t="str">
        <f t="shared" si="95"/>
        <v/>
      </c>
      <c r="AR83" s="25" t="str">
        <f t="shared" si="96"/>
        <v/>
      </c>
    </row>
    <row r="84" spans="1:44">
      <c r="A84" s="23"/>
      <c r="B84" s="24"/>
      <c r="C84" s="24"/>
      <c r="D84" s="24"/>
      <c r="E84" s="24"/>
      <c r="F84" s="24"/>
      <c r="G84" s="24"/>
      <c r="H84" s="24"/>
      <c r="I84" s="24"/>
      <c r="J84" s="24"/>
      <c r="K84" s="24"/>
      <c r="M84" s="25" t="str">
        <f>IFERROR(B84/#REF!,"")</f>
        <v/>
      </c>
      <c r="N84" s="25" t="str">
        <f>IFERROR(C84/#REF!,"")</f>
        <v/>
      </c>
      <c r="O84" s="25" t="str">
        <f>IFERROR(D84/#REF!,"")</f>
        <v/>
      </c>
      <c r="P84" s="25" t="str">
        <f>IFERROR(E84/#REF!,"")</f>
        <v/>
      </c>
      <c r="Q84" s="25" t="str">
        <f>IFERROR(F84/#REF!,"")</f>
        <v/>
      </c>
      <c r="R84" s="25" t="str">
        <f>IFERROR(G84/#REF!,"")</f>
        <v/>
      </c>
      <c r="S84" s="25" t="str">
        <f>IFERROR(H84/#REF!,"")</f>
        <v/>
      </c>
      <c r="T84" s="25" t="str">
        <f>IFERROR(I84/#REF!,"")</f>
        <v/>
      </c>
      <c r="U84" s="25" t="str">
        <f>IFERROR(J84/#REF!,"")</f>
        <v/>
      </c>
      <c r="V84" s="25" t="str">
        <f>IFERROR(K84/#REF!,"")</f>
        <v/>
      </c>
      <c r="X84" s="25" t="str">
        <f t="shared" ca="1" si="79"/>
        <v/>
      </c>
      <c r="Y84" s="25" t="str">
        <f t="shared" ca="1" si="80"/>
        <v/>
      </c>
      <c r="Z84" s="25" t="str">
        <f t="shared" ca="1" si="81"/>
        <v/>
      </c>
      <c r="AA84" s="25" t="str">
        <f t="shared" ca="1" si="82"/>
        <v/>
      </c>
      <c r="AB84" s="25" t="str">
        <f t="shared" ca="1" si="83"/>
        <v/>
      </c>
      <c r="AC84" s="25" t="str">
        <f t="shared" ca="1" si="84"/>
        <v/>
      </c>
      <c r="AD84" s="25" t="str">
        <f t="shared" si="85"/>
        <v/>
      </c>
      <c r="AE84" s="25" t="str">
        <f t="shared" si="86"/>
        <v/>
      </c>
      <c r="AF84" s="25" t="str">
        <f t="shared" si="87"/>
        <v/>
      </c>
      <c r="AG84" s="25" t="str">
        <f t="shared" si="88"/>
        <v/>
      </c>
      <c r="AI84" s="25" t="str">
        <f t="shared" ca="1" si="63"/>
        <v/>
      </c>
      <c r="AJ84" s="25" t="str">
        <f t="shared" ca="1" si="64"/>
        <v/>
      </c>
      <c r="AK84" s="25" t="str">
        <f t="shared" ca="1" si="89"/>
        <v/>
      </c>
      <c r="AL84" s="25" t="str">
        <f t="shared" ca="1" si="90"/>
        <v/>
      </c>
      <c r="AM84" s="25" t="str">
        <f t="shared" ca="1" si="91"/>
        <v/>
      </c>
      <c r="AN84" s="25" t="str">
        <f t="shared" ca="1" si="92"/>
        <v/>
      </c>
      <c r="AO84" s="25" t="str">
        <f t="shared" si="93"/>
        <v/>
      </c>
      <c r="AP84" s="25" t="str">
        <f t="shared" si="94"/>
        <v/>
      </c>
      <c r="AQ84" s="25" t="str">
        <f t="shared" si="95"/>
        <v/>
      </c>
      <c r="AR84" s="25" t="str">
        <f t="shared" si="96"/>
        <v/>
      </c>
    </row>
    <row r="85" spans="1:44">
      <c r="A85" s="20"/>
      <c r="B85" s="134"/>
      <c r="C85" s="134"/>
      <c r="D85" s="134"/>
      <c r="E85" s="134"/>
      <c r="F85" s="134"/>
      <c r="G85" s="134"/>
      <c r="H85" s="134"/>
      <c r="I85" s="134"/>
      <c r="J85" s="134"/>
      <c r="K85" s="134"/>
      <c r="M85" s="22" t="str">
        <f>IFERROR(B85/#REF!,"")</f>
        <v/>
      </c>
      <c r="N85" s="22" t="str">
        <f>IFERROR(C85/#REF!,"")</f>
        <v/>
      </c>
      <c r="O85" s="22" t="str">
        <f>IFERROR(D85/#REF!,"")</f>
        <v/>
      </c>
      <c r="P85" s="22" t="str">
        <f>IFERROR(E85/#REF!,"")</f>
        <v/>
      </c>
      <c r="Q85" s="22" t="str">
        <f>IFERROR(F85/#REF!,"")</f>
        <v/>
      </c>
      <c r="R85" s="22" t="str">
        <f>IFERROR(G85/#REF!,"")</f>
        <v/>
      </c>
      <c r="S85" s="22" t="str">
        <f>IFERROR(H85/#REF!,"")</f>
        <v/>
      </c>
      <c r="T85" s="22" t="str">
        <f>IFERROR(I85/#REF!,"")</f>
        <v/>
      </c>
      <c r="U85" s="22" t="str">
        <f>IFERROR(J85/#REF!,"")</f>
        <v/>
      </c>
      <c r="V85" s="22" t="str">
        <f>IFERROR(K85/#REF!,"")</f>
        <v/>
      </c>
      <c r="X85" s="22" t="str">
        <f t="shared" ca="1" si="79"/>
        <v/>
      </c>
      <c r="Y85" s="22" t="str">
        <f t="shared" ca="1" si="80"/>
        <v/>
      </c>
      <c r="Z85" s="22" t="str">
        <f t="shared" ca="1" si="81"/>
        <v/>
      </c>
      <c r="AA85" s="22" t="str">
        <f t="shared" ca="1" si="82"/>
        <v/>
      </c>
      <c r="AB85" s="22" t="str">
        <f t="shared" ca="1" si="83"/>
        <v/>
      </c>
      <c r="AC85" s="22" t="str">
        <f t="shared" ca="1" si="84"/>
        <v/>
      </c>
      <c r="AD85" s="22" t="str">
        <f t="shared" si="85"/>
        <v/>
      </c>
      <c r="AE85" s="22" t="str">
        <f t="shared" si="86"/>
        <v/>
      </c>
      <c r="AF85" s="22" t="str">
        <f t="shared" si="87"/>
        <v/>
      </c>
      <c r="AG85" s="22" t="str">
        <f t="shared" si="88"/>
        <v/>
      </c>
      <c r="AI85" s="22" t="str">
        <f t="shared" ca="1" si="63"/>
        <v/>
      </c>
      <c r="AJ85" s="22" t="str">
        <f t="shared" ca="1" si="64"/>
        <v/>
      </c>
      <c r="AK85" s="22" t="str">
        <f t="shared" ca="1" si="89"/>
        <v/>
      </c>
      <c r="AL85" s="22" t="str">
        <f t="shared" ca="1" si="90"/>
        <v/>
      </c>
      <c r="AM85" s="22" t="str">
        <f t="shared" ca="1" si="91"/>
        <v/>
      </c>
      <c r="AN85" s="22" t="str">
        <f t="shared" ca="1" si="92"/>
        <v/>
      </c>
      <c r="AO85" s="22" t="str">
        <f t="shared" si="93"/>
        <v/>
      </c>
      <c r="AP85" s="22" t="str">
        <f t="shared" si="94"/>
        <v/>
      </c>
      <c r="AQ85" s="22" t="str">
        <f t="shared" si="95"/>
        <v/>
      </c>
      <c r="AR85" s="22" t="str">
        <f t="shared" si="96"/>
        <v/>
      </c>
    </row>
    <row r="86" spans="1:44">
      <c r="A86" s="20"/>
      <c r="B86" s="134"/>
      <c r="C86" s="134"/>
      <c r="D86" s="134"/>
      <c r="E86" s="134"/>
      <c r="F86" s="134"/>
      <c r="G86" s="134"/>
      <c r="H86" s="134"/>
      <c r="I86" s="134"/>
      <c r="J86" s="134"/>
      <c r="K86" s="134"/>
      <c r="M86" s="22" t="str">
        <f>IFERROR(B86/#REF!,"")</f>
        <v/>
      </c>
      <c r="N86" s="22" t="str">
        <f>IFERROR(C86/#REF!,"")</f>
        <v/>
      </c>
      <c r="O86" s="22" t="str">
        <f>IFERROR(D86/#REF!,"")</f>
        <v/>
      </c>
      <c r="P86" s="22" t="str">
        <f>IFERROR(E86/#REF!,"")</f>
        <v/>
      </c>
      <c r="Q86" s="22" t="str">
        <f>IFERROR(F86/#REF!,"")</f>
        <v/>
      </c>
      <c r="R86" s="22" t="str">
        <f>IFERROR(G86/#REF!,"")</f>
        <v/>
      </c>
      <c r="S86" s="22" t="str">
        <f>IFERROR(H86/#REF!,"")</f>
        <v/>
      </c>
      <c r="T86" s="22" t="str">
        <f>IFERROR(I86/#REF!,"")</f>
        <v/>
      </c>
      <c r="U86" s="22" t="str">
        <f>IFERROR(J86/#REF!,"")</f>
        <v/>
      </c>
      <c r="V86" s="22" t="str">
        <f>IFERROR(K86/#REF!,"")</f>
        <v/>
      </c>
      <c r="X86" s="22" t="str">
        <f t="shared" ca="1" si="79"/>
        <v/>
      </c>
      <c r="Y86" s="22" t="str">
        <f t="shared" ca="1" si="80"/>
        <v/>
      </c>
      <c r="Z86" s="22" t="str">
        <f t="shared" ca="1" si="81"/>
        <v/>
      </c>
      <c r="AA86" s="22" t="str">
        <f t="shared" ca="1" si="82"/>
        <v/>
      </c>
      <c r="AB86" s="22" t="str">
        <f t="shared" ca="1" si="83"/>
        <v/>
      </c>
      <c r="AC86" s="22" t="str">
        <f t="shared" ca="1" si="84"/>
        <v/>
      </c>
      <c r="AD86" s="22" t="str">
        <f t="shared" si="85"/>
        <v/>
      </c>
      <c r="AE86" s="22" t="str">
        <f t="shared" si="86"/>
        <v/>
      </c>
      <c r="AF86" s="22" t="str">
        <f t="shared" si="87"/>
        <v/>
      </c>
      <c r="AG86" s="22" t="str">
        <f t="shared" si="88"/>
        <v/>
      </c>
      <c r="AI86" s="22" t="str">
        <f t="shared" ca="1" si="63"/>
        <v/>
      </c>
      <c r="AJ86" s="22" t="str">
        <f t="shared" ca="1" si="64"/>
        <v/>
      </c>
      <c r="AK86" s="22" t="str">
        <f t="shared" ca="1" si="89"/>
        <v/>
      </c>
      <c r="AL86" s="22" t="str">
        <f t="shared" ca="1" si="90"/>
        <v/>
      </c>
      <c r="AM86" s="22" t="str">
        <f t="shared" ca="1" si="91"/>
        <v/>
      </c>
      <c r="AN86" s="22" t="str">
        <f t="shared" ca="1" si="92"/>
        <v/>
      </c>
      <c r="AO86" s="22" t="str">
        <f t="shared" si="93"/>
        <v/>
      </c>
      <c r="AP86" s="22" t="str">
        <f t="shared" si="94"/>
        <v/>
      </c>
      <c r="AQ86" s="22" t="str">
        <f t="shared" si="95"/>
        <v/>
      </c>
      <c r="AR86" s="22" t="str">
        <f t="shared" si="96"/>
        <v/>
      </c>
    </row>
    <row r="87" spans="1:44">
      <c r="A87" s="23"/>
      <c r="B87" s="24"/>
      <c r="C87" s="24"/>
      <c r="D87" s="24"/>
      <c r="E87" s="24"/>
      <c r="F87" s="24"/>
      <c r="G87" s="24"/>
      <c r="H87" s="24"/>
      <c r="I87" s="24"/>
      <c r="J87" s="24"/>
      <c r="K87" s="24"/>
      <c r="M87" s="25" t="str">
        <f>IFERROR(B87/#REF!,"")</f>
        <v/>
      </c>
      <c r="N87" s="25" t="str">
        <f>IFERROR(C87/#REF!,"")</f>
        <v/>
      </c>
      <c r="O87" s="25" t="str">
        <f>IFERROR(D87/#REF!,"")</f>
        <v/>
      </c>
      <c r="P87" s="25" t="str">
        <f>IFERROR(E87/#REF!,"")</f>
        <v/>
      </c>
      <c r="Q87" s="25" t="str">
        <f>IFERROR(F87/#REF!,"")</f>
        <v/>
      </c>
      <c r="R87" s="25" t="str">
        <f>IFERROR(G87/#REF!,"")</f>
        <v/>
      </c>
      <c r="S87" s="25" t="str">
        <f>IFERROR(H87/#REF!,"")</f>
        <v/>
      </c>
      <c r="T87" s="25" t="str">
        <f>IFERROR(I87/#REF!,"")</f>
        <v/>
      </c>
      <c r="U87" s="25" t="str">
        <f>IFERROR(J87/#REF!,"")</f>
        <v/>
      </c>
      <c r="V87" s="25" t="str">
        <f>IFERROR(K87/#REF!,"")</f>
        <v/>
      </c>
      <c r="X87" s="25" t="str">
        <f t="shared" ca="1" si="79"/>
        <v/>
      </c>
      <c r="Y87" s="25" t="str">
        <f t="shared" ca="1" si="80"/>
        <v/>
      </c>
      <c r="Z87" s="25" t="str">
        <f t="shared" ca="1" si="81"/>
        <v/>
      </c>
      <c r="AA87" s="25" t="str">
        <f t="shared" ca="1" si="82"/>
        <v/>
      </c>
      <c r="AB87" s="25" t="str">
        <f t="shared" ca="1" si="83"/>
        <v/>
      </c>
      <c r="AC87" s="25" t="str">
        <f t="shared" ca="1" si="84"/>
        <v/>
      </c>
      <c r="AD87" s="25" t="str">
        <f t="shared" si="85"/>
        <v/>
      </c>
      <c r="AE87" s="25" t="str">
        <f t="shared" si="86"/>
        <v/>
      </c>
      <c r="AF87" s="25" t="str">
        <f t="shared" si="87"/>
        <v/>
      </c>
      <c r="AG87" s="25" t="str">
        <f t="shared" si="88"/>
        <v/>
      </c>
      <c r="AI87" s="25" t="str">
        <f t="shared" ca="1" si="63"/>
        <v/>
      </c>
      <c r="AJ87" s="25" t="str">
        <f t="shared" ca="1" si="64"/>
        <v/>
      </c>
      <c r="AK87" s="25" t="str">
        <f t="shared" ca="1" si="89"/>
        <v/>
      </c>
      <c r="AL87" s="25" t="str">
        <f t="shared" ca="1" si="90"/>
        <v/>
      </c>
      <c r="AM87" s="25" t="str">
        <f t="shared" ca="1" si="91"/>
        <v/>
      </c>
      <c r="AN87" s="25" t="str">
        <f t="shared" ca="1" si="92"/>
        <v/>
      </c>
      <c r="AO87" s="25" t="str">
        <f t="shared" si="93"/>
        <v/>
      </c>
      <c r="AP87" s="25" t="str">
        <f t="shared" si="94"/>
        <v/>
      </c>
      <c r="AQ87" s="25" t="str">
        <f t="shared" si="95"/>
        <v/>
      </c>
      <c r="AR87" s="25" t="str">
        <f t="shared" si="96"/>
        <v/>
      </c>
    </row>
    <row r="88" spans="1:44">
      <c r="A88" s="23"/>
      <c r="B88" s="24"/>
      <c r="C88" s="24"/>
      <c r="D88" s="24"/>
      <c r="E88" s="24"/>
      <c r="F88" s="24"/>
      <c r="G88" s="24"/>
      <c r="H88" s="24"/>
      <c r="I88" s="24"/>
      <c r="J88" s="24"/>
      <c r="K88" s="24"/>
      <c r="M88" s="25" t="str">
        <f>IFERROR(B88/#REF!,"")</f>
        <v/>
      </c>
      <c r="N88" s="25" t="str">
        <f>IFERROR(C88/#REF!,"")</f>
        <v/>
      </c>
      <c r="O88" s="25" t="str">
        <f>IFERROR(D88/#REF!,"")</f>
        <v/>
      </c>
      <c r="P88" s="25" t="str">
        <f>IFERROR(E88/#REF!,"")</f>
        <v/>
      </c>
      <c r="Q88" s="25" t="str">
        <f>IFERROR(F88/#REF!,"")</f>
        <v/>
      </c>
      <c r="R88" s="25" t="str">
        <f>IFERROR(G88/#REF!,"")</f>
        <v/>
      </c>
      <c r="S88" s="25" t="str">
        <f>IFERROR(H88/#REF!,"")</f>
        <v/>
      </c>
      <c r="T88" s="25" t="str">
        <f>IFERROR(I88/#REF!,"")</f>
        <v/>
      </c>
      <c r="U88" s="25" t="str">
        <f>IFERROR(J88/#REF!,"")</f>
        <v/>
      </c>
      <c r="V88" s="25" t="str">
        <f>IFERROR(K88/#REF!,"")</f>
        <v/>
      </c>
      <c r="X88" s="25" t="str">
        <f t="shared" ca="1" si="79"/>
        <v/>
      </c>
      <c r="Y88" s="25" t="str">
        <f t="shared" ca="1" si="80"/>
        <v/>
      </c>
      <c r="Z88" s="25" t="str">
        <f t="shared" ca="1" si="81"/>
        <v/>
      </c>
      <c r="AA88" s="25" t="str">
        <f t="shared" ca="1" si="82"/>
        <v/>
      </c>
      <c r="AB88" s="25" t="str">
        <f t="shared" ca="1" si="83"/>
        <v/>
      </c>
      <c r="AC88" s="25" t="str">
        <f t="shared" ca="1" si="84"/>
        <v/>
      </c>
      <c r="AD88" s="25" t="str">
        <f t="shared" si="85"/>
        <v/>
      </c>
      <c r="AE88" s="25" t="str">
        <f t="shared" si="86"/>
        <v/>
      </c>
      <c r="AF88" s="25" t="str">
        <f t="shared" si="87"/>
        <v/>
      </c>
      <c r="AG88" s="25" t="str">
        <f t="shared" si="88"/>
        <v/>
      </c>
      <c r="AI88" s="25" t="str">
        <f t="shared" ca="1" si="63"/>
        <v/>
      </c>
      <c r="AJ88" s="25" t="str">
        <f t="shared" ca="1" si="64"/>
        <v/>
      </c>
      <c r="AK88" s="25" t="str">
        <f t="shared" ca="1" si="89"/>
        <v/>
      </c>
      <c r="AL88" s="25" t="str">
        <f t="shared" ca="1" si="90"/>
        <v/>
      </c>
      <c r="AM88" s="25" t="str">
        <f t="shared" ca="1" si="91"/>
        <v/>
      </c>
      <c r="AN88" s="25" t="str">
        <f t="shared" ca="1" si="92"/>
        <v/>
      </c>
      <c r="AO88" s="25" t="str">
        <f t="shared" si="93"/>
        <v/>
      </c>
      <c r="AP88" s="25" t="str">
        <f t="shared" si="94"/>
        <v/>
      </c>
      <c r="AQ88" s="25" t="str">
        <f t="shared" si="95"/>
        <v/>
      </c>
      <c r="AR88" s="25" t="str">
        <f t="shared" si="96"/>
        <v/>
      </c>
    </row>
    <row r="89" spans="1:44">
      <c r="A89" s="23"/>
      <c r="B89" s="24"/>
      <c r="C89" s="24"/>
      <c r="D89" s="24"/>
      <c r="E89" s="24"/>
      <c r="F89" s="24"/>
      <c r="G89" s="24"/>
      <c r="H89" s="24"/>
      <c r="I89" s="24"/>
      <c r="J89" s="24"/>
      <c r="K89" s="24"/>
      <c r="M89" s="25" t="str">
        <f>IFERROR(B89/#REF!,"")</f>
        <v/>
      </c>
      <c r="N89" s="25" t="str">
        <f>IFERROR(C89/#REF!,"")</f>
        <v/>
      </c>
      <c r="O89" s="25" t="str">
        <f>IFERROR(D89/#REF!,"")</f>
        <v/>
      </c>
      <c r="P89" s="25" t="str">
        <f>IFERROR(E89/#REF!,"")</f>
        <v/>
      </c>
      <c r="Q89" s="25" t="str">
        <f>IFERROR(F89/#REF!,"")</f>
        <v/>
      </c>
      <c r="R89" s="25" t="str">
        <f>IFERROR(G89/#REF!,"")</f>
        <v/>
      </c>
      <c r="S89" s="25" t="str">
        <f>IFERROR(H89/#REF!,"")</f>
        <v/>
      </c>
      <c r="T89" s="25" t="str">
        <f>IFERROR(I89/#REF!,"")</f>
        <v/>
      </c>
      <c r="U89" s="25" t="str">
        <f>IFERROR(J89/#REF!,"")</f>
        <v/>
      </c>
      <c r="V89" s="25" t="str">
        <f>IFERROR(K89/#REF!,"")</f>
        <v/>
      </c>
      <c r="X89" s="25" t="str">
        <f t="shared" ca="1" si="79"/>
        <v/>
      </c>
      <c r="Y89" s="25" t="str">
        <f t="shared" ca="1" si="80"/>
        <v/>
      </c>
      <c r="Z89" s="25" t="str">
        <f t="shared" ca="1" si="81"/>
        <v/>
      </c>
      <c r="AA89" s="25" t="str">
        <f t="shared" ca="1" si="82"/>
        <v/>
      </c>
      <c r="AB89" s="25" t="str">
        <f t="shared" ca="1" si="83"/>
        <v/>
      </c>
      <c r="AC89" s="25" t="str">
        <f t="shared" ca="1" si="84"/>
        <v/>
      </c>
      <c r="AD89" s="25" t="str">
        <f t="shared" si="85"/>
        <v/>
      </c>
      <c r="AE89" s="25" t="str">
        <f t="shared" si="86"/>
        <v/>
      </c>
      <c r="AF89" s="25" t="str">
        <f t="shared" si="87"/>
        <v/>
      </c>
      <c r="AG89" s="25" t="str">
        <f t="shared" si="88"/>
        <v/>
      </c>
      <c r="AI89" s="25" t="str">
        <f t="shared" ca="1" si="63"/>
        <v/>
      </c>
      <c r="AJ89" s="25" t="str">
        <f t="shared" ca="1" si="64"/>
        <v/>
      </c>
      <c r="AK89" s="25" t="str">
        <f t="shared" ca="1" si="89"/>
        <v/>
      </c>
      <c r="AL89" s="25" t="str">
        <f t="shared" ca="1" si="90"/>
        <v/>
      </c>
      <c r="AM89" s="25" t="str">
        <f t="shared" ca="1" si="91"/>
        <v/>
      </c>
      <c r="AN89" s="25" t="str">
        <f t="shared" ca="1" si="92"/>
        <v/>
      </c>
      <c r="AO89" s="25" t="str">
        <f t="shared" si="93"/>
        <v/>
      </c>
      <c r="AP89" s="25" t="str">
        <f t="shared" si="94"/>
        <v/>
      </c>
      <c r="AQ89" s="25" t="str">
        <f t="shared" si="95"/>
        <v/>
      </c>
      <c r="AR89" s="25" t="str">
        <f t="shared" si="96"/>
        <v/>
      </c>
    </row>
    <row r="90" spans="1:44">
      <c r="A90" s="23"/>
      <c r="B90" s="24"/>
      <c r="C90" s="24"/>
      <c r="D90" s="24"/>
      <c r="E90" s="24"/>
      <c r="F90" s="24"/>
      <c r="G90" s="24"/>
      <c r="H90" s="24"/>
      <c r="I90" s="24"/>
      <c r="J90" s="24"/>
      <c r="K90" s="24"/>
      <c r="M90" s="25" t="str">
        <f>IFERROR(B90/#REF!,"")</f>
        <v/>
      </c>
      <c r="N90" s="25" t="str">
        <f>IFERROR(C90/#REF!,"")</f>
        <v/>
      </c>
      <c r="O90" s="25" t="str">
        <f>IFERROR(D90/#REF!,"")</f>
        <v/>
      </c>
      <c r="P90" s="25" t="str">
        <f>IFERROR(E90/#REF!,"")</f>
        <v/>
      </c>
      <c r="Q90" s="25" t="str">
        <f>IFERROR(F90/#REF!,"")</f>
        <v/>
      </c>
      <c r="R90" s="25" t="str">
        <f>IFERROR(G90/#REF!,"")</f>
        <v/>
      </c>
      <c r="S90" s="25" t="str">
        <f>IFERROR(H90/#REF!,"")</f>
        <v/>
      </c>
      <c r="T90" s="25" t="str">
        <f>IFERROR(I90/#REF!,"")</f>
        <v/>
      </c>
      <c r="U90" s="25" t="str">
        <f>IFERROR(J90/#REF!,"")</f>
        <v/>
      </c>
      <c r="V90" s="25" t="str">
        <f>IFERROR(K90/#REF!,"")</f>
        <v/>
      </c>
      <c r="X90" s="25" t="str">
        <f t="shared" ca="1" si="79"/>
        <v/>
      </c>
      <c r="Y90" s="25" t="str">
        <f t="shared" ca="1" si="80"/>
        <v/>
      </c>
      <c r="Z90" s="25" t="str">
        <f t="shared" ca="1" si="81"/>
        <v/>
      </c>
      <c r="AA90" s="25" t="str">
        <f t="shared" ca="1" si="82"/>
        <v/>
      </c>
      <c r="AB90" s="25" t="str">
        <f t="shared" ca="1" si="83"/>
        <v/>
      </c>
      <c r="AC90" s="25" t="str">
        <f t="shared" ca="1" si="84"/>
        <v/>
      </c>
      <c r="AD90" s="25" t="str">
        <f t="shared" si="85"/>
        <v/>
      </c>
      <c r="AE90" s="25" t="str">
        <f t="shared" si="86"/>
        <v/>
      </c>
      <c r="AF90" s="25" t="str">
        <f t="shared" si="87"/>
        <v/>
      </c>
      <c r="AG90" s="25" t="str">
        <f t="shared" si="88"/>
        <v/>
      </c>
      <c r="AI90" s="25" t="str">
        <f t="shared" ca="1" si="63"/>
        <v/>
      </c>
      <c r="AJ90" s="25" t="str">
        <f t="shared" ca="1" si="64"/>
        <v/>
      </c>
      <c r="AK90" s="25" t="str">
        <f t="shared" ca="1" si="89"/>
        <v/>
      </c>
      <c r="AL90" s="25" t="str">
        <f t="shared" ca="1" si="90"/>
        <v/>
      </c>
      <c r="AM90" s="25" t="str">
        <f t="shared" ca="1" si="91"/>
        <v/>
      </c>
      <c r="AN90" s="25" t="str">
        <f t="shared" ca="1" si="92"/>
        <v/>
      </c>
      <c r="AO90" s="25" t="str">
        <f t="shared" si="93"/>
        <v/>
      </c>
      <c r="AP90" s="25" t="str">
        <f t="shared" si="94"/>
        <v/>
      </c>
      <c r="AQ90" s="25" t="str">
        <f t="shared" si="95"/>
        <v/>
      </c>
      <c r="AR90" s="25" t="str">
        <f t="shared" si="96"/>
        <v/>
      </c>
    </row>
    <row r="91" spans="1:44">
      <c r="A91" s="23"/>
      <c r="B91" s="24"/>
      <c r="C91" s="24"/>
      <c r="D91" s="24"/>
      <c r="E91" s="24"/>
      <c r="F91" s="24"/>
      <c r="G91" s="24"/>
      <c r="H91" s="24"/>
      <c r="I91" s="24"/>
      <c r="J91" s="24"/>
      <c r="K91" s="24"/>
      <c r="M91" s="25" t="str">
        <f>IFERROR(B91/#REF!,"")</f>
        <v/>
      </c>
      <c r="N91" s="25" t="str">
        <f>IFERROR(C91/#REF!,"")</f>
        <v/>
      </c>
      <c r="O91" s="25" t="str">
        <f>IFERROR(D91/#REF!,"")</f>
        <v/>
      </c>
      <c r="P91" s="25" t="str">
        <f>IFERROR(E91/#REF!,"")</f>
        <v/>
      </c>
      <c r="Q91" s="25" t="str">
        <f>IFERROR(F91/#REF!,"")</f>
        <v/>
      </c>
      <c r="R91" s="25" t="str">
        <f>IFERROR(G91/#REF!,"")</f>
        <v/>
      </c>
      <c r="S91" s="25" t="str">
        <f>IFERROR(H91/#REF!,"")</f>
        <v/>
      </c>
      <c r="T91" s="25" t="str">
        <f>IFERROR(I91/#REF!,"")</f>
        <v/>
      </c>
      <c r="U91" s="25" t="str">
        <f>IFERROR(J91/#REF!,"")</f>
        <v/>
      </c>
      <c r="V91" s="25" t="str">
        <f>IFERROR(K91/#REF!,"")</f>
        <v/>
      </c>
      <c r="X91" s="25" t="str">
        <f t="shared" ca="1" si="79"/>
        <v/>
      </c>
      <c r="Y91" s="25" t="str">
        <f t="shared" ca="1" si="80"/>
        <v/>
      </c>
      <c r="Z91" s="25" t="str">
        <f t="shared" ca="1" si="81"/>
        <v/>
      </c>
      <c r="AA91" s="25" t="str">
        <f t="shared" ca="1" si="82"/>
        <v/>
      </c>
      <c r="AB91" s="25" t="str">
        <f t="shared" ca="1" si="83"/>
        <v/>
      </c>
      <c r="AC91" s="25" t="str">
        <f t="shared" ca="1" si="84"/>
        <v/>
      </c>
      <c r="AD91" s="25" t="str">
        <f t="shared" si="85"/>
        <v/>
      </c>
      <c r="AE91" s="25" t="str">
        <f t="shared" si="86"/>
        <v/>
      </c>
      <c r="AF91" s="25" t="str">
        <f t="shared" si="87"/>
        <v/>
      </c>
      <c r="AG91" s="25" t="str">
        <f t="shared" si="88"/>
        <v/>
      </c>
      <c r="AI91" s="25" t="str">
        <f t="shared" ca="1" si="63"/>
        <v/>
      </c>
      <c r="AJ91" s="25" t="str">
        <f t="shared" ca="1" si="64"/>
        <v/>
      </c>
      <c r="AK91" s="25" t="str">
        <f t="shared" ca="1" si="89"/>
        <v/>
      </c>
      <c r="AL91" s="25" t="str">
        <f t="shared" ca="1" si="90"/>
        <v/>
      </c>
      <c r="AM91" s="25" t="str">
        <f t="shared" ca="1" si="91"/>
        <v/>
      </c>
      <c r="AN91" s="25" t="str">
        <f t="shared" ca="1" si="92"/>
        <v/>
      </c>
      <c r="AO91" s="25" t="str">
        <f t="shared" si="93"/>
        <v/>
      </c>
      <c r="AP91" s="25" t="str">
        <f t="shared" si="94"/>
        <v/>
      </c>
      <c r="AQ91" s="25" t="str">
        <f t="shared" si="95"/>
        <v/>
      </c>
      <c r="AR91" s="25" t="str">
        <f t="shared" si="96"/>
        <v/>
      </c>
    </row>
    <row r="92" spans="1:44">
      <c r="A92" s="23"/>
      <c r="B92" s="24"/>
      <c r="C92" s="24"/>
      <c r="D92" s="24"/>
      <c r="E92" s="24"/>
      <c r="F92" s="24"/>
      <c r="G92" s="24"/>
      <c r="H92" s="24"/>
      <c r="I92" s="24"/>
      <c r="J92" s="24"/>
      <c r="K92" s="24"/>
      <c r="M92" s="25" t="str">
        <f>IFERROR(B92/#REF!,"")</f>
        <v/>
      </c>
      <c r="N92" s="25" t="str">
        <f>IFERROR(C92/#REF!,"")</f>
        <v/>
      </c>
      <c r="O92" s="25" t="str">
        <f>IFERROR(D92/#REF!,"")</f>
        <v/>
      </c>
      <c r="P92" s="25" t="str">
        <f>IFERROR(E92/#REF!,"")</f>
        <v/>
      </c>
      <c r="Q92" s="25" t="str">
        <f>IFERROR(F92/#REF!,"")</f>
        <v/>
      </c>
      <c r="R92" s="25" t="str">
        <f>IFERROR(G92/#REF!,"")</f>
        <v/>
      </c>
      <c r="S92" s="25" t="str">
        <f>IFERROR(H92/#REF!,"")</f>
        <v/>
      </c>
      <c r="T92" s="25" t="str">
        <f>IFERROR(I92/#REF!,"")</f>
        <v/>
      </c>
      <c r="U92" s="25" t="str">
        <f>IFERROR(J92/#REF!,"")</f>
        <v/>
      </c>
      <c r="V92" s="25" t="str">
        <f>IFERROR(K92/#REF!,"")</f>
        <v/>
      </c>
      <c r="X92" s="25" t="str">
        <f t="shared" ca="1" si="79"/>
        <v/>
      </c>
      <c r="Y92" s="25" t="str">
        <f t="shared" ca="1" si="80"/>
        <v/>
      </c>
      <c r="Z92" s="25" t="str">
        <f t="shared" ca="1" si="81"/>
        <v/>
      </c>
      <c r="AA92" s="25" t="str">
        <f t="shared" ca="1" si="82"/>
        <v/>
      </c>
      <c r="AB92" s="25" t="str">
        <f t="shared" ca="1" si="83"/>
        <v/>
      </c>
      <c r="AC92" s="25" t="str">
        <f t="shared" ca="1" si="84"/>
        <v/>
      </c>
      <c r="AD92" s="25" t="str">
        <f t="shared" si="85"/>
        <v/>
      </c>
      <c r="AE92" s="25" t="str">
        <f t="shared" si="86"/>
        <v/>
      </c>
      <c r="AF92" s="25" t="str">
        <f t="shared" si="87"/>
        <v/>
      </c>
      <c r="AG92" s="25" t="str">
        <f t="shared" si="88"/>
        <v/>
      </c>
      <c r="AI92" s="25" t="str">
        <f t="shared" ca="1" si="63"/>
        <v/>
      </c>
      <c r="AJ92" s="25" t="str">
        <f t="shared" ca="1" si="64"/>
        <v/>
      </c>
      <c r="AK92" s="25" t="str">
        <f t="shared" ca="1" si="89"/>
        <v/>
      </c>
      <c r="AL92" s="25" t="str">
        <f t="shared" ca="1" si="90"/>
        <v/>
      </c>
      <c r="AM92" s="25" t="str">
        <f t="shared" ca="1" si="91"/>
        <v/>
      </c>
      <c r="AN92" s="25" t="str">
        <f t="shared" ca="1" si="92"/>
        <v/>
      </c>
      <c r="AO92" s="25" t="str">
        <f t="shared" si="93"/>
        <v/>
      </c>
      <c r="AP92" s="25" t="str">
        <f t="shared" si="94"/>
        <v/>
      </c>
      <c r="AQ92" s="25" t="str">
        <f t="shared" si="95"/>
        <v/>
      </c>
      <c r="AR92" s="25" t="str">
        <f t="shared" si="96"/>
        <v/>
      </c>
    </row>
    <row r="93" spans="1:44">
      <c r="A93" s="20"/>
      <c r="B93" s="134"/>
      <c r="C93" s="134"/>
      <c r="D93" s="134"/>
      <c r="E93" s="134"/>
      <c r="F93" s="134"/>
      <c r="G93" s="134"/>
      <c r="H93" s="134"/>
      <c r="I93" s="134"/>
      <c r="J93" s="134"/>
      <c r="K93" s="134"/>
      <c r="M93" s="22" t="str">
        <f>IFERROR(B93/#REF!,"")</f>
        <v/>
      </c>
      <c r="N93" s="22" t="str">
        <f>IFERROR(C93/#REF!,"")</f>
        <v/>
      </c>
      <c r="O93" s="22" t="str">
        <f>IFERROR(D93/#REF!,"")</f>
        <v/>
      </c>
      <c r="P93" s="22" t="str">
        <f>IFERROR(E93/#REF!,"")</f>
        <v/>
      </c>
      <c r="Q93" s="22" t="str">
        <f>IFERROR(F93/#REF!,"")</f>
        <v/>
      </c>
      <c r="R93" s="22" t="str">
        <f>IFERROR(G93/#REF!,"")</f>
        <v/>
      </c>
      <c r="S93" s="22" t="str">
        <f>IFERROR(H93/#REF!,"")</f>
        <v/>
      </c>
      <c r="T93" s="22" t="str">
        <f>IFERROR(I93/#REF!,"")</f>
        <v/>
      </c>
      <c r="U93" s="22" t="str">
        <f>IFERROR(J93/#REF!,"")</f>
        <v/>
      </c>
      <c r="V93" s="22" t="str">
        <f>IFERROR(K93/#REF!,"")</f>
        <v/>
      </c>
      <c r="X93" s="22" t="str">
        <f t="shared" ca="1" si="79"/>
        <v/>
      </c>
      <c r="Y93" s="22" t="str">
        <f t="shared" ca="1" si="80"/>
        <v/>
      </c>
      <c r="Z93" s="22" t="str">
        <f t="shared" ca="1" si="81"/>
        <v/>
      </c>
      <c r="AA93" s="22" t="str">
        <f t="shared" ca="1" si="82"/>
        <v/>
      </c>
      <c r="AB93" s="22" t="str">
        <f t="shared" ca="1" si="83"/>
        <v/>
      </c>
      <c r="AC93" s="22" t="str">
        <f t="shared" ca="1" si="84"/>
        <v/>
      </c>
      <c r="AD93" s="22" t="str">
        <f t="shared" si="85"/>
        <v/>
      </c>
      <c r="AE93" s="22" t="str">
        <f t="shared" si="86"/>
        <v/>
      </c>
      <c r="AF93" s="22" t="str">
        <f t="shared" si="87"/>
        <v/>
      </c>
      <c r="AG93" s="22" t="str">
        <f t="shared" si="88"/>
        <v/>
      </c>
      <c r="AI93" s="22" t="str">
        <f t="shared" ca="1" si="63"/>
        <v/>
      </c>
      <c r="AJ93" s="22" t="str">
        <f t="shared" ca="1" si="64"/>
        <v/>
      </c>
      <c r="AK93" s="22" t="str">
        <f t="shared" ca="1" si="89"/>
        <v/>
      </c>
      <c r="AL93" s="22" t="str">
        <f t="shared" ca="1" si="90"/>
        <v/>
      </c>
      <c r="AM93" s="22" t="str">
        <f t="shared" ca="1" si="91"/>
        <v/>
      </c>
      <c r="AN93" s="22" t="str">
        <f t="shared" ca="1" si="92"/>
        <v/>
      </c>
      <c r="AO93" s="22" t="str">
        <f t="shared" si="93"/>
        <v/>
      </c>
      <c r="AP93" s="22" t="str">
        <f t="shared" si="94"/>
        <v/>
      </c>
      <c r="AQ93" s="22" t="str">
        <f t="shared" si="95"/>
        <v/>
      </c>
      <c r="AR93" s="22" t="str">
        <f t="shared" si="96"/>
        <v/>
      </c>
    </row>
    <row r="94" spans="1:44">
      <c r="A94" s="20"/>
      <c r="B94" s="134"/>
      <c r="C94" s="134"/>
      <c r="D94" s="134"/>
      <c r="E94" s="134"/>
      <c r="F94" s="134"/>
      <c r="G94" s="134"/>
      <c r="H94" s="134"/>
      <c r="I94" s="134"/>
      <c r="J94" s="134"/>
      <c r="K94" s="134"/>
      <c r="M94" s="22" t="str">
        <f>IFERROR(B94/#REF!,"")</f>
        <v/>
      </c>
      <c r="N94" s="22" t="str">
        <f>IFERROR(C94/#REF!,"")</f>
        <v/>
      </c>
      <c r="O94" s="22" t="str">
        <f>IFERROR(D94/#REF!,"")</f>
        <v/>
      </c>
      <c r="P94" s="22" t="str">
        <f>IFERROR(E94/#REF!,"")</f>
        <v/>
      </c>
      <c r="Q94" s="22" t="str">
        <f>IFERROR(F94/#REF!,"")</f>
        <v/>
      </c>
      <c r="R94" s="22" t="str">
        <f>IFERROR(G94/#REF!,"")</f>
        <v/>
      </c>
      <c r="S94" s="22" t="str">
        <f>IFERROR(H94/#REF!,"")</f>
        <v/>
      </c>
      <c r="T94" s="22" t="str">
        <f>IFERROR(I94/#REF!,"")</f>
        <v/>
      </c>
      <c r="U94" s="22" t="str">
        <f>IFERROR(J94/#REF!,"")</f>
        <v/>
      </c>
      <c r="V94" s="22" t="str">
        <f>IFERROR(K94/#REF!,"")</f>
        <v/>
      </c>
      <c r="X94" s="22" t="str">
        <f t="shared" ca="1" si="79"/>
        <v/>
      </c>
      <c r="Y94" s="22" t="str">
        <f t="shared" ca="1" si="80"/>
        <v/>
      </c>
      <c r="Z94" s="22" t="str">
        <f t="shared" ca="1" si="81"/>
        <v/>
      </c>
      <c r="AA94" s="22" t="str">
        <f t="shared" ca="1" si="82"/>
        <v/>
      </c>
      <c r="AB94" s="22" t="str">
        <f t="shared" ca="1" si="83"/>
        <v/>
      </c>
      <c r="AC94" s="22" t="str">
        <f t="shared" ca="1" si="84"/>
        <v/>
      </c>
      <c r="AD94" s="22" t="str">
        <f t="shared" si="85"/>
        <v/>
      </c>
      <c r="AE94" s="22" t="str">
        <f t="shared" si="86"/>
        <v/>
      </c>
      <c r="AF94" s="22" t="str">
        <f t="shared" si="87"/>
        <v/>
      </c>
      <c r="AG94" s="22" t="str">
        <f t="shared" si="88"/>
        <v/>
      </c>
      <c r="AI94" s="22" t="str">
        <f t="shared" ca="1" si="63"/>
        <v/>
      </c>
      <c r="AJ94" s="22" t="str">
        <f t="shared" ca="1" si="64"/>
        <v/>
      </c>
      <c r="AK94" s="22" t="str">
        <f t="shared" ca="1" si="89"/>
        <v/>
      </c>
      <c r="AL94" s="22" t="str">
        <f t="shared" ca="1" si="90"/>
        <v/>
      </c>
      <c r="AM94" s="22" t="str">
        <f t="shared" ca="1" si="91"/>
        <v/>
      </c>
      <c r="AN94" s="22" t="str">
        <f t="shared" ca="1" si="92"/>
        <v/>
      </c>
      <c r="AO94" s="22" t="str">
        <f t="shared" si="93"/>
        <v/>
      </c>
      <c r="AP94" s="22" t="str">
        <f t="shared" si="94"/>
        <v/>
      </c>
      <c r="AQ94" s="22" t="str">
        <f t="shared" si="95"/>
        <v/>
      </c>
      <c r="AR94" s="22" t="str">
        <f t="shared" si="96"/>
        <v/>
      </c>
    </row>
    <row r="95" spans="1:44">
      <c r="A95" s="29"/>
      <c r="B95" s="135"/>
      <c r="C95" s="135"/>
      <c r="D95" s="135"/>
      <c r="E95" s="135"/>
      <c r="F95" s="135"/>
      <c r="G95" s="135"/>
      <c r="H95" s="135"/>
      <c r="I95" s="135"/>
      <c r="J95" s="135"/>
      <c r="K95" s="135"/>
      <c r="M95" s="31" t="str">
        <f>IFERROR(B95/#REF!,"")</f>
        <v/>
      </c>
      <c r="N95" s="31" t="str">
        <f>IFERROR(C95/#REF!,"")</f>
        <v/>
      </c>
      <c r="O95" s="31" t="str">
        <f>IFERROR(D95/#REF!,"")</f>
        <v/>
      </c>
      <c r="P95" s="31" t="str">
        <f>IFERROR(E95/#REF!,"")</f>
        <v/>
      </c>
      <c r="Q95" s="31" t="str">
        <f>IFERROR(F95/#REF!,"")</f>
        <v/>
      </c>
      <c r="R95" s="31" t="str">
        <f>IFERROR(G95/#REF!,"")</f>
        <v/>
      </c>
      <c r="S95" s="31" t="str">
        <f>IFERROR(H95/#REF!,"")</f>
        <v/>
      </c>
      <c r="T95" s="31" t="str">
        <f>IFERROR(I95/#REF!,"")</f>
        <v/>
      </c>
      <c r="U95" s="31" t="str">
        <f>IFERROR(J95/#REF!,"")</f>
        <v/>
      </c>
      <c r="V95" s="31" t="str">
        <f>IFERROR(K95/#REF!,"")</f>
        <v/>
      </c>
      <c r="X95" s="31" t="str">
        <f t="shared" ca="1" si="79"/>
        <v/>
      </c>
      <c r="Y95" s="31" t="str">
        <f t="shared" ca="1" si="80"/>
        <v/>
      </c>
      <c r="Z95" s="31" t="str">
        <f t="shared" ca="1" si="81"/>
        <v/>
      </c>
      <c r="AA95" s="31" t="str">
        <f t="shared" ca="1" si="82"/>
        <v/>
      </c>
      <c r="AB95" s="31" t="str">
        <f t="shared" ca="1" si="83"/>
        <v/>
      </c>
      <c r="AC95" s="31" t="str">
        <f t="shared" ca="1" si="84"/>
        <v/>
      </c>
      <c r="AD95" s="31" t="str">
        <f t="shared" si="85"/>
        <v/>
      </c>
      <c r="AE95" s="31" t="str">
        <f t="shared" si="86"/>
        <v/>
      </c>
      <c r="AF95" s="31" t="str">
        <f t="shared" si="87"/>
        <v/>
      </c>
      <c r="AG95" s="31" t="str">
        <f t="shared" si="88"/>
        <v/>
      </c>
      <c r="AI95" s="31" t="str">
        <f t="shared" ca="1" si="63"/>
        <v/>
      </c>
      <c r="AJ95" s="31" t="str">
        <f t="shared" ca="1" si="64"/>
        <v/>
      </c>
      <c r="AK95" s="31" t="str">
        <f t="shared" ca="1" si="89"/>
        <v/>
      </c>
      <c r="AL95" s="31" t="str">
        <f t="shared" ca="1" si="90"/>
        <v/>
      </c>
      <c r="AM95" s="31" t="str">
        <f t="shared" ca="1" si="91"/>
        <v/>
      </c>
      <c r="AN95" s="31" t="str">
        <f t="shared" ca="1" si="92"/>
        <v/>
      </c>
      <c r="AO95" s="31" t="str">
        <f t="shared" si="93"/>
        <v/>
      </c>
      <c r="AP95" s="31" t="str">
        <f t="shared" si="94"/>
        <v/>
      </c>
      <c r="AQ95" s="31" t="str">
        <f t="shared" si="95"/>
        <v/>
      </c>
      <c r="AR95" s="31" t="str">
        <f t="shared" si="96"/>
        <v/>
      </c>
    </row>
  </sheetData>
  <sheetProtection formatCells="0" formatColumns="0" sort="0" autoFilter="0" pivotTables="0"/>
  <protectedRanges>
    <protectedRange sqref="B4:G10 B12:G18 B22:G29 B31:G33 B35:G35 B37:G41 B43:G48 B51:D51" name="A1"/>
  </protectedRanges>
  <mergeCells count="4">
    <mergeCell ref="M1:V1"/>
    <mergeCell ref="A1:K1"/>
    <mergeCell ref="AI1:AN1"/>
    <mergeCell ref="X1:AC1"/>
  </mergeCells>
  <pageMargins left="0.70866141732283472" right="0.70866141732283472" top="0.94062500000000004" bottom="0.74803149606299213" header="0.31496062992125984" footer="0.31496062992125984"/>
  <pageSetup paperSize="9" scale="43" orientation="portrait" r:id="rId1"/>
  <headerFooter>
    <oddHeader>&amp;L&amp;G&amp;C&amp;G&amp;R&amp;G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9"/>
  <sheetViews>
    <sheetView showGridLines="0" view="pageLayout" zoomScale="70" zoomScaleNormal="80" zoomScalePageLayoutView="70" workbookViewId="0">
      <selection activeCell="B5" sqref="B5"/>
    </sheetView>
  </sheetViews>
  <sheetFormatPr baseColWidth="10" defaultRowHeight="18.5"/>
  <cols>
    <col min="1" max="1" width="91.75" style="19" customWidth="1"/>
    <col min="2" max="2" width="16.75" style="19" customWidth="1"/>
    <col min="3" max="4" width="16.75" style="19" bestFit="1" customWidth="1"/>
    <col min="5" max="7" width="18.33203125" style="19" customWidth="1"/>
    <col min="8" max="11" width="6.5" style="19" hidden="1" customWidth="1"/>
    <col min="12" max="12" width="2.33203125" style="43" customWidth="1"/>
    <col min="13" max="14" width="7.5" style="19" hidden="1" customWidth="1"/>
    <col min="15" max="16" width="8.25" style="19" hidden="1" customWidth="1"/>
    <col min="17" max="19" width="7.5" style="19" hidden="1" customWidth="1"/>
    <col min="20" max="22" width="7" style="19" hidden="1" customWidth="1"/>
    <col min="23" max="23" width="2.33203125" style="43" hidden="1" customWidth="1"/>
    <col min="24" max="24" width="7" style="19" hidden="1" customWidth="1"/>
    <col min="25" max="27" width="8.25" style="19" hidden="1" customWidth="1"/>
    <col min="28" max="30" width="7.5" style="19" hidden="1" customWidth="1"/>
    <col min="31" max="33" width="15.75" style="19" hidden="1" customWidth="1"/>
    <col min="34" max="34" width="2.33203125" style="43" hidden="1" customWidth="1"/>
    <col min="35" max="35" width="7" style="19" hidden="1" customWidth="1"/>
    <col min="36" max="36" width="8.25" style="19" hidden="1" customWidth="1"/>
    <col min="37" max="37" width="9.25" style="19" hidden="1" customWidth="1"/>
    <col min="38" max="38" width="8.75" style="19" hidden="1" customWidth="1"/>
    <col min="39" max="39" width="7.5" style="19" hidden="1" customWidth="1"/>
    <col min="40" max="44" width="7" style="19" hidden="1" customWidth="1"/>
  </cols>
  <sheetData>
    <row r="1" spans="1:44" ht="59.65" customHeight="1">
      <c r="A1" s="202" t="s">
        <v>46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M1" s="203" t="s">
        <v>0</v>
      </c>
      <c r="N1" s="203"/>
      <c r="O1" s="203"/>
      <c r="P1" s="203"/>
      <c r="Q1" s="203"/>
      <c r="R1" s="203"/>
      <c r="S1" s="203"/>
      <c r="T1" s="203"/>
      <c r="U1" s="203"/>
      <c r="V1" s="203"/>
      <c r="X1" s="203" t="s">
        <v>34</v>
      </c>
      <c r="Y1" s="203"/>
      <c r="Z1" s="203"/>
      <c r="AA1" s="203"/>
      <c r="AB1" s="203"/>
      <c r="AC1" s="203"/>
      <c r="AD1" s="203"/>
      <c r="AE1" s="203"/>
      <c r="AF1" s="203"/>
      <c r="AG1" s="203"/>
      <c r="AI1" s="203" t="s">
        <v>1</v>
      </c>
      <c r="AJ1" s="203"/>
      <c r="AK1" s="203"/>
      <c r="AL1" s="203"/>
      <c r="AM1" s="203"/>
      <c r="AN1" s="203"/>
      <c r="AO1" s="203"/>
      <c r="AP1" s="203"/>
      <c r="AQ1" s="203"/>
      <c r="AR1" s="203"/>
    </row>
    <row r="2" spans="1:44">
      <c r="A2" s="40" t="s">
        <v>45</v>
      </c>
      <c r="B2" s="40">
        <f ca="1">'A1. BALANCES'!B2</f>
        <v>2022</v>
      </c>
      <c r="C2" s="40">
        <f ca="1">'A1. BALANCES'!C2</f>
        <v>2023</v>
      </c>
      <c r="D2" s="40">
        <f ca="1">'A1. BALANCES'!D2</f>
        <v>2024</v>
      </c>
      <c r="E2" s="40">
        <f ca="1">'A1. BALANCES'!E2</f>
        <v>2025</v>
      </c>
      <c r="F2" s="40">
        <f ca="1">'A1. BALANCES'!F2</f>
        <v>2026</v>
      </c>
      <c r="G2" s="40">
        <f ca="1">'A1. BALANCES'!G2</f>
        <v>2027</v>
      </c>
      <c r="H2" s="40">
        <f>'A1. BALANCES'!H2</f>
        <v>0</v>
      </c>
      <c r="I2" s="40">
        <f>'A1. BALANCES'!I2</f>
        <v>0</v>
      </c>
      <c r="J2" s="40">
        <f>'A1. BALANCES'!J2</f>
        <v>0</v>
      </c>
      <c r="K2" s="40">
        <f>'A1. BALANCES'!K2</f>
        <v>0</v>
      </c>
      <c r="M2" s="40">
        <f ca="1">'A1. BALANCES'!M2</f>
        <v>2022</v>
      </c>
      <c r="N2" s="40">
        <f ca="1">'A1. BALANCES'!N2</f>
        <v>2023</v>
      </c>
      <c r="O2" s="40">
        <f ca="1">'A1. BALANCES'!O2</f>
        <v>2024</v>
      </c>
      <c r="P2" s="40">
        <f ca="1">'A1. BALANCES'!P2</f>
        <v>2025</v>
      </c>
      <c r="Q2" s="40">
        <f ca="1">'A1. BALANCES'!Q2</f>
        <v>2026</v>
      </c>
      <c r="R2" s="40">
        <f ca="1">'A1. BALANCES'!R2</f>
        <v>2027</v>
      </c>
      <c r="S2" s="40">
        <f>'A1. BALANCES'!S2</f>
        <v>0</v>
      </c>
      <c r="T2" s="40">
        <f>'A1. BALANCES'!T2</f>
        <v>0</v>
      </c>
      <c r="U2" s="40">
        <f>'A1. BALANCES'!U2</f>
        <v>0</v>
      </c>
      <c r="V2" s="40">
        <f>'A1. BALANCES'!V2</f>
        <v>0</v>
      </c>
      <c r="X2" s="40">
        <f ca="1">'A1. BALANCES'!X2</f>
        <v>2022</v>
      </c>
      <c r="Y2" s="40">
        <f ca="1">'A1. BALANCES'!Y2</f>
        <v>2023</v>
      </c>
      <c r="Z2" s="40">
        <f ca="1">'A1. BALANCES'!Z2</f>
        <v>2024</v>
      </c>
      <c r="AA2" s="40">
        <f ca="1">'A1. BALANCES'!AA2</f>
        <v>2025</v>
      </c>
      <c r="AB2" s="40">
        <f ca="1">'A1. BALANCES'!AB2</f>
        <v>2026</v>
      </c>
      <c r="AC2" s="40">
        <f ca="1">'A1. BALANCES'!AC2</f>
        <v>2027</v>
      </c>
      <c r="AD2" s="40">
        <f>'A1. BALANCES'!AD2</f>
        <v>0</v>
      </c>
      <c r="AE2" s="40">
        <f>'A1. BALANCES'!AE2</f>
        <v>0</v>
      </c>
      <c r="AF2" s="40">
        <f>'A1. BALANCES'!AF2</f>
        <v>0</v>
      </c>
      <c r="AG2" s="40">
        <f>'A1. BALANCES'!AG2</f>
        <v>0</v>
      </c>
      <c r="AI2" s="40">
        <f ca="1">'A1. BALANCES'!AI2</f>
        <v>2022</v>
      </c>
      <c r="AJ2" s="40">
        <f ca="1">'A1. BALANCES'!AJ2</f>
        <v>2023</v>
      </c>
      <c r="AK2" s="40">
        <f ca="1">'A1. BALANCES'!AK2</f>
        <v>2024</v>
      </c>
      <c r="AL2" s="40">
        <f ca="1">'A1. BALANCES'!AL2</f>
        <v>2025</v>
      </c>
      <c r="AM2" s="40">
        <f ca="1">'A1. BALANCES'!AM2</f>
        <v>2026</v>
      </c>
      <c r="AN2" s="40">
        <f ca="1">'A1. BALANCES'!AN2</f>
        <v>2027</v>
      </c>
      <c r="AO2" s="40">
        <f>'A1. BALANCES'!AO2</f>
        <v>0</v>
      </c>
      <c r="AP2" s="40">
        <f>'A1. BALANCES'!AP2</f>
        <v>0</v>
      </c>
      <c r="AQ2" s="40">
        <f>'A1. BALANCES'!AQ2</f>
        <v>0</v>
      </c>
      <c r="AR2" s="40">
        <f>'A1. BALANCES'!AR2</f>
        <v>0</v>
      </c>
    </row>
    <row r="3" spans="1:44" s="19" customFormat="1">
      <c r="A3" s="23" t="s">
        <v>127</v>
      </c>
      <c r="B3" s="143"/>
      <c r="C3" s="143"/>
      <c r="D3" s="143"/>
      <c r="E3" s="133"/>
      <c r="F3" s="133"/>
      <c r="G3" s="133"/>
      <c r="H3" s="133"/>
      <c r="I3" s="133"/>
      <c r="J3" s="133"/>
      <c r="K3" s="133"/>
      <c r="M3" s="39" t="str">
        <f t="shared" ref="M3:V3" ca="1" si="0">IFERROR(IF(M2=0,"",B3/B$3),"")</f>
        <v/>
      </c>
      <c r="N3" s="39" t="str">
        <f t="shared" ca="1" si="0"/>
        <v/>
      </c>
      <c r="O3" s="39" t="str">
        <f t="shared" ca="1" si="0"/>
        <v/>
      </c>
      <c r="P3" s="39" t="str">
        <f t="shared" ca="1" si="0"/>
        <v/>
      </c>
      <c r="Q3" s="39" t="str">
        <f t="shared" ca="1" si="0"/>
        <v/>
      </c>
      <c r="R3" s="39" t="str">
        <f t="shared" ca="1" si="0"/>
        <v/>
      </c>
      <c r="S3" s="39" t="str">
        <f t="shared" si="0"/>
        <v/>
      </c>
      <c r="T3" s="39" t="str">
        <f t="shared" si="0"/>
        <v/>
      </c>
      <c r="U3" s="39" t="str">
        <f t="shared" si="0"/>
        <v/>
      </c>
      <c r="V3" s="39" t="str">
        <f t="shared" si="0"/>
        <v/>
      </c>
      <c r="W3" s="36"/>
      <c r="X3" s="39" t="str">
        <f t="shared" ref="X3:AD3" ca="1" si="1">IFERROR(IF(X$2=0,"",IF((AND($B3,B3)&gt;0),(((B3-$B3)/($B3))),(((B3-$B3)/ABS($B3))))),"")</f>
        <v/>
      </c>
      <c r="Y3" s="39" t="str">
        <f ca="1">IFERROR(IF(Y$2=0,"",IF((AND($B3,C3)&gt;0),(((C3-$B3)/($B3))),(((C3-$B3)/ABS($B3))))),"")</f>
        <v/>
      </c>
      <c r="Z3" s="39" t="str">
        <f t="shared" ca="1" si="1"/>
        <v/>
      </c>
      <c r="AA3" s="39" t="str">
        <f t="shared" ca="1" si="1"/>
        <v/>
      </c>
      <c r="AB3" s="39" t="str">
        <f t="shared" ca="1" si="1"/>
        <v/>
      </c>
      <c r="AC3" s="39" t="str">
        <f t="shared" ca="1" si="1"/>
        <v/>
      </c>
      <c r="AD3" s="39" t="str">
        <f t="shared" si="1"/>
        <v/>
      </c>
      <c r="AE3" s="39"/>
      <c r="AF3" s="39"/>
      <c r="AG3" s="39"/>
      <c r="AH3" s="36"/>
      <c r="AI3" s="39" t="str">
        <f t="shared" ref="AI3:AI27" ca="1" si="2">IFERROR(IF(AI$2=0,"",((B3-B3)/ABS(B3))),"")</f>
        <v/>
      </c>
      <c r="AJ3" s="39" t="str">
        <f t="shared" ref="AJ3:AJ27" ca="1" si="3">IFERROR(IF(AJ$2=0,"",((B3-C3)/ABS(C3))),"")</f>
        <v/>
      </c>
      <c r="AK3" s="39" t="str">
        <f t="shared" ref="AK3:AK27" ca="1" si="4">IFERROR(IF(AK$2=0,"",((C3-D3)/ABS(D3))),"")</f>
        <v/>
      </c>
      <c r="AL3" s="39" t="str">
        <f t="shared" ref="AL3:AL27" ca="1" si="5">IFERROR(IF(AL$2=0,"",((D3-E3)/ABS(E3))),"")</f>
        <v/>
      </c>
      <c r="AM3" s="39" t="str">
        <f t="shared" ref="AM3:AM27" ca="1" si="6">IFERROR(IF(AM$2=0,"",((E3-F3)/ABS(F3))),"")</f>
        <v/>
      </c>
      <c r="AN3" s="39" t="str">
        <f t="shared" ref="AN3:AN27" ca="1" si="7">IFERROR(IF(AN$2=0,"",((F3-G3)/ABS(G3))),"")</f>
        <v/>
      </c>
      <c r="AO3" s="39" t="str">
        <f t="shared" ref="AO3:AO27" si="8">IFERROR(IF(AO$2=0,"",((G3-H3)/ABS(H3))),"")</f>
        <v/>
      </c>
      <c r="AP3" s="39" t="str">
        <f t="shared" ref="AP3:AP27" si="9">IFERROR(IF(AP$2=0,"",((H3-I3)/ABS(I3))),"")</f>
        <v/>
      </c>
      <c r="AQ3" s="39" t="str">
        <f t="shared" ref="AQ3:AQ27" si="10">IFERROR(IF(AQ$2=0,"",((I3-J3)/ABS(J3))),"")</f>
        <v/>
      </c>
      <c r="AR3" s="39" t="str">
        <f t="shared" ref="AR3:AR27" si="11">IFERROR(IF(AR$2=0,"",((J3-K3)/ABS(K3))),"")</f>
        <v/>
      </c>
    </row>
    <row r="4" spans="1:44" s="32" customFormat="1">
      <c r="A4" s="23" t="s">
        <v>107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19"/>
      <c r="M4" s="25" t="str">
        <f t="shared" ref="M4:M27" ca="1" si="12">IFERROR(IF(M3=0,"",B4/B$3),"")</f>
        <v/>
      </c>
      <c r="N4" s="25" t="str">
        <f t="shared" ref="N4:N27" ca="1" si="13">IFERROR(IF(N3=0,"",C4/C$3),"")</f>
        <v/>
      </c>
      <c r="O4" s="25" t="str">
        <f t="shared" ref="O4:P27" ca="1" si="14">IFERROR(IF(O3=0,"",D4/D$3),"")</f>
        <v/>
      </c>
      <c r="P4" s="25" t="str">
        <f t="shared" ca="1" si="14"/>
        <v/>
      </c>
      <c r="Q4" s="25" t="str">
        <f t="shared" ref="Q4:Q27" ca="1" si="15">IFERROR(IF(Q3=0,"",F4/F$3),"")</f>
        <v/>
      </c>
      <c r="R4" s="25" t="str">
        <f t="shared" ref="R4:R27" ca="1" si="16">IFERROR(IF(R3=0,"",G4/G$3),"")</f>
        <v/>
      </c>
      <c r="S4" s="25" t="str">
        <f t="shared" ref="S4:S27" si="17">IFERROR(IF(S3=0,"",H4/H$3),"")</f>
        <v/>
      </c>
      <c r="T4" s="25" t="str">
        <f t="shared" ref="T4:T27" si="18">IFERROR(IF(T3=0,"",I4/I$3),"")</f>
        <v/>
      </c>
      <c r="U4" s="25" t="str">
        <f t="shared" ref="U4:U27" si="19">IFERROR(IF(U3=0,"",J4/J$3),"")</f>
        <v/>
      </c>
      <c r="V4" s="25" t="str">
        <f t="shared" ref="V4:V27" si="20">IFERROR(IF(V3=0,"",K4/K$3),"")</f>
        <v/>
      </c>
      <c r="W4" s="36"/>
      <c r="X4" s="25" t="str">
        <f t="shared" ref="X4:X27" ca="1" si="21">IFERROR(IF(X$2=0,"",IF((AND($B4,B4)&gt;0),(((B4-$B4)/($B4))),(((B4-$B4)/ABS($B4))))),"")</f>
        <v/>
      </c>
      <c r="Y4" s="25" t="str">
        <f t="shared" ref="Y4:Y27" ca="1" si="22">IFERROR(IF(Y$2=0,"",IF((AND($B4,C4)&gt;0),(((C4-$B4)/($B4))),(((C4-$B4)/ABS($B4))))),"")</f>
        <v/>
      </c>
      <c r="Z4" s="25" t="str">
        <f t="shared" ref="Z4:Z27" ca="1" si="23">IFERROR(IF(Z$2=0,"",IF((AND($B4,D4)&gt;0),(((D4-$B4)/($B4))),(((D4-$B4)/ABS($B4))))),"")</f>
        <v/>
      </c>
      <c r="AA4" s="25" t="str">
        <f t="shared" ref="AA4:AA27" ca="1" si="24">IFERROR(IF(AA$2=0,"",IF((AND($B4,E4)&gt;0),(((E4-$B4)/($B4))),(((E4-$B4)/ABS($B4))))),"")</f>
        <v/>
      </c>
      <c r="AB4" s="25" t="str">
        <f t="shared" ref="AB4:AB27" ca="1" si="25">IFERROR(IF(AB$2=0,"",IF((AND($B4,F4)&gt;0),(((F4-$B4)/($B4))),(((F4-$B4)/ABS($B4))))),"")</f>
        <v/>
      </c>
      <c r="AC4" s="25" t="str">
        <f t="shared" ref="AC4:AC27" ca="1" si="26">IFERROR(IF(AC$2=0,"",IF((AND($B4,G4)&gt;0),(((G4-$B4)/($B4))),(((G4-$B4)/ABS($B4))))),"")</f>
        <v/>
      </c>
      <c r="AD4" s="25" t="str">
        <f t="shared" ref="AD4:AD27" si="27">IFERROR(IF(AD$2=0,"",IF((AND($B4,H4)&gt;0),(((H4-$B4)/($B4))),(((H4-$B4)/ABS($B4))))),"")</f>
        <v/>
      </c>
      <c r="AE4" s="25"/>
      <c r="AF4" s="25"/>
      <c r="AG4" s="25"/>
      <c r="AH4" s="36"/>
      <c r="AI4" s="25" t="str">
        <f t="shared" ca="1" si="2"/>
        <v/>
      </c>
      <c r="AJ4" s="25" t="str">
        <f t="shared" ca="1" si="3"/>
        <v/>
      </c>
      <c r="AK4" s="25" t="str">
        <f t="shared" ca="1" si="4"/>
        <v/>
      </c>
      <c r="AL4" s="25" t="str">
        <f t="shared" ca="1" si="5"/>
        <v/>
      </c>
      <c r="AM4" s="25" t="str">
        <f t="shared" ca="1" si="6"/>
        <v/>
      </c>
      <c r="AN4" s="25" t="str">
        <f t="shared" ca="1" si="7"/>
        <v/>
      </c>
      <c r="AO4" s="25" t="str">
        <f t="shared" si="8"/>
        <v/>
      </c>
      <c r="AP4" s="25" t="str">
        <f t="shared" si="9"/>
        <v/>
      </c>
      <c r="AQ4" s="25" t="str">
        <f t="shared" si="10"/>
        <v/>
      </c>
      <c r="AR4" s="25" t="str">
        <f t="shared" si="11"/>
        <v/>
      </c>
    </row>
    <row r="5" spans="1:44" s="32" customFormat="1">
      <c r="A5" s="23" t="s">
        <v>191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19"/>
      <c r="M5" s="25" t="str">
        <f t="shared" ca="1" si="12"/>
        <v/>
      </c>
      <c r="N5" s="25" t="str">
        <f t="shared" ca="1" si="13"/>
        <v/>
      </c>
      <c r="O5" s="25" t="str">
        <f t="shared" ca="1" si="14"/>
        <v/>
      </c>
      <c r="P5" s="25" t="str">
        <f t="shared" ca="1" si="14"/>
        <v/>
      </c>
      <c r="Q5" s="25" t="str">
        <f t="shared" ca="1" si="15"/>
        <v/>
      </c>
      <c r="R5" s="25" t="str">
        <f t="shared" ca="1" si="16"/>
        <v/>
      </c>
      <c r="S5" s="25" t="str">
        <f t="shared" si="17"/>
        <v/>
      </c>
      <c r="T5" s="25" t="str">
        <f t="shared" si="18"/>
        <v/>
      </c>
      <c r="U5" s="25" t="str">
        <f t="shared" si="19"/>
        <v/>
      </c>
      <c r="V5" s="25" t="str">
        <f t="shared" si="20"/>
        <v/>
      </c>
      <c r="W5" s="36"/>
      <c r="X5" s="25" t="str">
        <f t="shared" ca="1" si="21"/>
        <v/>
      </c>
      <c r="Y5" s="25" t="str">
        <f t="shared" ca="1" si="22"/>
        <v/>
      </c>
      <c r="Z5" s="25" t="str">
        <f t="shared" ca="1" si="23"/>
        <v/>
      </c>
      <c r="AA5" s="25" t="str">
        <f t="shared" ca="1" si="24"/>
        <v/>
      </c>
      <c r="AB5" s="25" t="str">
        <f t="shared" ca="1" si="25"/>
        <v/>
      </c>
      <c r="AC5" s="25" t="str">
        <f t="shared" ca="1" si="26"/>
        <v/>
      </c>
      <c r="AD5" s="25" t="str">
        <f t="shared" si="27"/>
        <v/>
      </c>
      <c r="AE5" s="25"/>
      <c r="AF5" s="25"/>
      <c r="AG5" s="25"/>
      <c r="AH5" s="36"/>
      <c r="AI5" s="25" t="str">
        <f t="shared" ca="1" si="2"/>
        <v/>
      </c>
      <c r="AJ5" s="25" t="str">
        <f t="shared" ca="1" si="3"/>
        <v/>
      </c>
      <c r="AK5" s="25" t="str">
        <f t="shared" ca="1" si="4"/>
        <v/>
      </c>
      <c r="AL5" s="25" t="str">
        <f t="shared" ca="1" si="5"/>
        <v/>
      </c>
      <c r="AM5" s="25" t="str">
        <f t="shared" ca="1" si="6"/>
        <v/>
      </c>
      <c r="AN5" s="25" t="str">
        <f t="shared" ca="1" si="7"/>
        <v/>
      </c>
      <c r="AO5" s="25" t="str">
        <f t="shared" si="8"/>
        <v/>
      </c>
      <c r="AP5" s="25" t="str">
        <f t="shared" si="9"/>
        <v/>
      </c>
      <c r="AQ5" s="25" t="str">
        <f t="shared" si="10"/>
        <v/>
      </c>
      <c r="AR5" s="25" t="str">
        <f t="shared" si="11"/>
        <v/>
      </c>
    </row>
    <row r="6" spans="1:44" s="19" customFormat="1">
      <c r="A6" s="23" t="s">
        <v>128</v>
      </c>
      <c r="B6" s="143"/>
      <c r="C6" s="143"/>
      <c r="D6" s="143"/>
      <c r="E6" s="133"/>
      <c r="F6" s="133"/>
      <c r="G6" s="133"/>
      <c r="H6" s="133"/>
      <c r="I6" s="133"/>
      <c r="J6" s="133"/>
      <c r="K6" s="133"/>
      <c r="M6" s="39" t="str">
        <f t="shared" ca="1" si="12"/>
        <v/>
      </c>
      <c r="N6" s="39" t="str">
        <f t="shared" ca="1" si="13"/>
        <v/>
      </c>
      <c r="O6" s="39" t="str">
        <f t="shared" ca="1" si="14"/>
        <v/>
      </c>
      <c r="P6" s="39" t="str">
        <f t="shared" ca="1" si="14"/>
        <v/>
      </c>
      <c r="Q6" s="39" t="str">
        <f t="shared" ca="1" si="15"/>
        <v/>
      </c>
      <c r="R6" s="39" t="str">
        <f t="shared" ca="1" si="16"/>
        <v/>
      </c>
      <c r="S6" s="39" t="str">
        <f t="shared" si="17"/>
        <v/>
      </c>
      <c r="T6" s="39" t="str">
        <f t="shared" si="18"/>
        <v/>
      </c>
      <c r="U6" s="39" t="str">
        <f t="shared" si="19"/>
        <v/>
      </c>
      <c r="V6" s="39" t="str">
        <f t="shared" si="20"/>
        <v/>
      </c>
      <c r="W6" s="36"/>
      <c r="X6" s="39" t="str">
        <f t="shared" ca="1" si="21"/>
        <v/>
      </c>
      <c r="Y6" s="39" t="str">
        <f t="shared" ca="1" si="22"/>
        <v/>
      </c>
      <c r="Z6" s="39" t="str">
        <f t="shared" ca="1" si="23"/>
        <v/>
      </c>
      <c r="AA6" s="39" t="str">
        <f t="shared" ca="1" si="24"/>
        <v/>
      </c>
      <c r="AB6" s="39" t="str">
        <f t="shared" ca="1" si="25"/>
        <v/>
      </c>
      <c r="AC6" s="39" t="str">
        <f t="shared" ca="1" si="26"/>
        <v/>
      </c>
      <c r="AD6" s="39" t="str">
        <f t="shared" si="27"/>
        <v/>
      </c>
      <c r="AE6" s="39"/>
      <c r="AF6" s="39"/>
      <c r="AG6" s="39"/>
      <c r="AH6" s="36"/>
      <c r="AI6" s="39" t="str">
        <f t="shared" ca="1" si="2"/>
        <v/>
      </c>
      <c r="AJ6" s="39" t="str">
        <f t="shared" ca="1" si="3"/>
        <v/>
      </c>
      <c r="AK6" s="39" t="str">
        <f t="shared" ca="1" si="4"/>
        <v/>
      </c>
      <c r="AL6" s="39" t="str">
        <f t="shared" ca="1" si="5"/>
        <v/>
      </c>
      <c r="AM6" s="39" t="str">
        <f t="shared" ca="1" si="6"/>
        <v/>
      </c>
      <c r="AN6" s="39" t="str">
        <f t="shared" ca="1" si="7"/>
        <v/>
      </c>
      <c r="AO6" s="39" t="str">
        <f t="shared" si="8"/>
        <v/>
      </c>
      <c r="AP6" s="39" t="str">
        <f t="shared" si="9"/>
        <v/>
      </c>
      <c r="AQ6" s="39" t="str">
        <f t="shared" si="10"/>
        <v/>
      </c>
      <c r="AR6" s="39" t="str">
        <f t="shared" si="11"/>
        <v/>
      </c>
    </row>
    <row r="7" spans="1:44" s="43" customFormat="1">
      <c r="A7" s="162" t="s">
        <v>117</v>
      </c>
      <c r="B7" s="163">
        <f t="shared" ref="B7:J7" si="28">B37</f>
        <v>0</v>
      </c>
      <c r="C7" s="163">
        <f t="shared" si="28"/>
        <v>0</v>
      </c>
      <c r="D7" s="163">
        <f t="shared" si="28"/>
        <v>0</v>
      </c>
      <c r="E7" s="163">
        <f t="shared" si="28"/>
        <v>0</v>
      </c>
      <c r="F7" s="163">
        <f t="shared" si="28"/>
        <v>0</v>
      </c>
      <c r="G7" s="163">
        <f t="shared" si="28"/>
        <v>0</v>
      </c>
      <c r="H7" s="163">
        <f t="shared" si="28"/>
        <v>0</v>
      </c>
      <c r="I7" s="163">
        <f t="shared" si="28"/>
        <v>0</v>
      </c>
      <c r="J7" s="163">
        <f t="shared" si="28"/>
        <v>0</v>
      </c>
      <c r="K7" s="163">
        <f>K37</f>
        <v>0</v>
      </c>
      <c r="L7" s="19"/>
      <c r="M7" s="164" t="str">
        <f t="shared" ca="1" si="12"/>
        <v/>
      </c>
      <c r="N7" s="164" t="str">
        <f t="shared" ca="1" si="13"/>
        <v/>
      </c>
      <c r="O7" s="164" t="str">
        <f t="shared" ca="1" si="14"/>
        <v/>
      </c>
      <c r="P7" s="164" t="str">
        <f t="shared" ca="1" si="14"/>
        <v/>
      </c>
      <c r="Q7" s="164" t="str">
        <f t="shared" ca="1" si="15"/>
        <v/>
      </c>
      <c r="R7" s="164" t="str">
        <f t="shared" ca="1" si="16"/>
        <v/>
      </c>
      <c r="S7" s="164" t="str">
        <f t="shared" si="17"/>
        <v/>
      </c>
      <c r="T7" s="164" t="str">
        <f t="shared" si="18"/>
        <v/>
      </c>
      <c r="U7" s="164" t="str">
        <f t="shared" si="19"/>
        <v/>
      </c>
      <c r="V7" s="164" t="str">
        <f t="shared" si="20"/>
        <v/>
      </c>
      <c r="W7" s="165"/>
      <c r="X7" s="164" t="str">
        <f t="shared" ca="1" si="21"/>
        <v/>
      </c>
      <c r="Y7" s="164" t="str">
        <f t="shared" ca="1" si="22"/>
        <v/>
      </c>
      <c r="Z7" s="164" t="str">
        <f t="shared" ca="1" si="23"/>
        <v/>
      </c>
      <c r="AA7" s="164" t="str">
        <f t="shared" ca="1" si="24"/>
        <v/>
      </c>
      <c r="AB7" s="164" t="str">
        <f t="shared" ca="1" si="25"/>
        <v/>
      </c>
      <c r="AC7" s="164" t="str">
        <f t="shared" ca="1" si="26"/>
        <v/>
      </c>
      <c r="AD7" s="164" t="str">
        <f t="shared" si="27"/>
        <v/>
      </c>
      <c r="AE7" s="164"/>
      <c r="AF7" s="164"/>
      <c r="AG7" s="164"/>
      <c r="AH7" s="165"/>
      <c r="AI7" s="164" t="str">
        <f t="shared" ca="1" si="2"/>
        <v/>
      </c>
      <c r="AJ7" s="164" t="str">
        <f t="shared" ca="1" si="3"/>
        <v/>
      </c>
      <c r="AK7" s="164" t="str">
        <f t="shared" ca="1" si="4"/>
        <v/>
      </c>
      <c r="AL7" s="164" t="str">
        <f t="shared" ca="1" si="5"/>
        <v/>
      </c>
      <c r="AM7" s="164" t="str">
        <f t="shared" ca="1" si="6"/>
        <v/>
      </c>
      <c r="AN7" s="164" t="str">
        <f t="shared" ca="1" si="7"/>
        <v/>
      </c>
      <c r="AO7" s="164" t="str">
        <f t="shared" si="8"/>
        <v/>
      </c>
      <c r="AP7" s="164" t="str">
        <f t="shared" si="9"/>
        <v/>
      </c>
      <c r="AQ7" s="164" t="str">
        <f t="shared" si="10"/>
        <v/>
      </c>
      <c r="AR7" s="164" t="str">
        <f t="shared" si="11"/>
        <v/>
      </c>
    </row>
    <row r="8" spans="1:44">
      <c r="A8" s="23" t="s">
        <v>89</v>
      </c>
      <c r="B8" s="24"/>
      <c r="C8" s="24"/>
      <c r="D8" s="24"/>
      <c r="E8" s="24"/>
      <c r="F8" s="24"/>
      <c r="G8" s="24"/>
      <c r="H8" s="24"/>
      <c r="I8" s="24"/>
      <c r="J8" s="24"/>
      <c r="K8" s="24"/>
      <c r="M8" s="25" t="str">
        <f t="shared" ca="1" si="12"/>
        <v/>
      </c>
      <c r="N8" s="25" t="str">
        <f t="shared" ca="1" si="13"/>
        <v/>
      </c>
      <c r="O8" s="25" t="str">
        <f t="shared" ca="1" si="14"/>
        <v/>
      </c>
      <c r="P8" s="25" t="str">
        <f t="shared" ca="1" si="14"/>
        <v/>
      </c>
      <c r="Q8" s="25" t="str">
        <f t="shared" ca="1" si="15"/>
        <v/>
      </c>
      <c r="R8" s="25" t="str">
        <f t="shared" ca="1" si="16"/>
        <v/>
      </c>
      <c r="S8" s="25" t="str">
        <f t="shared" si="17"/>
        <v/>
      </c>
      <c r="T8" s="25" t="str">
        <f t="shared" si="18"/>
        <v/>
      </c>
      <c r="U8" s="25" t="str">
        <f t="shared" si="19"/>
        <v/>
      </c>
      <c r="V8" s="25" t="str">
        <f t="shared" si="20"/>
        <v/>
      </c>
      <c r="W8" s="45"/>
      <c r="X8" s="25" t="str">
        <f t="shared" ca="1" si="21"/>
        <v/>
      </c>
      <c r="Y8" s="25" t="str">
        <f t="shared" ca="1" si="22"/>
        <v/>
      </c>
      <c r="Z8" s="25" t="str">
        <f t="shared" ca="1" si="23"/>
        <v/>
      </c>
      <c r="AA8" s="25" t="str">
        <f t="shared" ca="1" si="24"/>
        <v/>
      </c>
      <c r="AB8" s="25" t="str">
        <f t="shared" ca="1" si="25"/>
        <v/>
      </c>
      <c r="AC8" s="25" t="str">
        <f t="shared" ca="1" si="26"/>
        <v/>
      </c>
      <c r="AD8" s="25" t="str">
        <f t="shared" si="27"/>
        <v/>
      </c>
      <c r="AE8" s="25"/>
      <c r="AF8" s="25"/>
      <c r="AG8" s="25"/>
      <c r="AH8" s="45"/>
      <c r="AI8" s="25" t="str">
        <f t="shared" ca="1" si="2"/>
        <v/>
      </c>
      <c r="AJ8" s="25" t="str">
        <f t="shared" ca="1" si="3"/>
        <v/>
      </c>
      <c r="AK8" s="25" t="str">
        <f t="shared" ca="1" si="4"/>
        <v/>
      </c>
      <c r="AL8" s="25" t="str">
        <f t="shared" ca="1" si="5"/>
        <v/>
      </c>
      <c r="AM8" s="25" t="str">
        <f t="shared" ca="1" si="6"/>
        <v/>
      </c>
      <c r="AN8" s="25" t="str">
        <f t="shared" ca="1" si="7"/>
        <v/>
      </c>
      <c r="AO8" s="25" t="str">
        <f t="shared" si="8"/>
        <v/>
      </c>
      <c r="AP8" s="25" t="str">
        <f t="shared" si="9"/>
        <v/>
      </c>
      <c r="AQ8" s="25" t="str">
        <f t="shared" si="10"/>
        <v/>
      </c>
      <c r="AR8" s="25" t="str">
        <f t="shared" si="11"/>
        <v/>
      </c>
    </row>
    <row r="9" spans="1:44" s="19" customFormat="1">
      <c r="A9" s="23" t="s">
        <v>129</v>
      </c>
      <c r="B9" s="143"/>
      <c r="C9" s="143"/>
      <c r="D9" s="143"/>
      <c r="E9" s="133"/>
      <c r="F9" s="133"/>
      <c r="G9" s="133"/>
      <c r="H9" s="133"/>
      <c r="I9" s="133"/>
      <c r="J9" s="133"/>
      <c r="K9" s="133"/>
      <c r="M9" s="39" t="str">
        <f t="shared" ca="1" si="12"/>
        <v/>
      </c>
      <c r="N9" s="39" t="str">
        <f t="shared" ca="1" si="13"/>
        <v/>
      </c>
      <c r="O9" s="39" t="str">
        <f t="shared" ca="1" si="14"/>
        <v/>
      </c>
      <c r="P9" s="39" t="str">
        <f t="shared" ca="1" si="14"/>
        <v/>
      </c>
      <c r="Q9" s="39" t="str">
        <f t="shared" ca="1" si="15"/>
        <v/>
      </c>
      <c r="R9" s="39" t="str">
        <f t="shared" ca="1" si="16"/>
        <v/>
      </c>
      <c r="S9" s="39" t="str">
        <f t="shared" si="17"/>
        <v/>
      </c>
      <c r="T9" s="39" t="str">
        <f t="shared" si="18"/>
        <v/>
      </c>
      <c r="U9" s="39" t="str">
        <f t="shared" si="19"/>
        <v/>
      </c>
      <c r="V9" s="39" t="str">
        <f t="shared" si="20"/>
        <v/>
      </c>
      <c r="W9" s="36"/>
      <c r="X9" s="39" t="str">
        <f t="shared" ca="1" si="21"/>
        <v/>
      </c>
      <c r="Y9" s="39" t="str">
        <f t="shared" ca="1" si="22"/>
        <v/>
      </c>
      <c r="Z9" s="39" t="str">
        <f t="shared" ca="1" si="23"/>
        <v/>
      </c>
      <c r="AA9" s="39" t="str">
        <f t="shared" ca="1" si="24"/>
        <v/>
      </c>
      <c r="AB9" s="39" t="str">
        <f t="shared" ca="1" si="25"/>
        <v/>
      </c>
      <c r="AC9" s="39" t="str">
        <f t="shared" ca="1" si="26"/>
        <v/>
      </c>
      <c r="AD9" s="39" t="str">
        <f t="shared" si="27"/>
        <v/>
      </c>
      <c r="AE9" s="39"/>
      <c r="AF9" s="39"/>
      <c r="AG9" s="39"/>
      <c r="AH9" s="36"/>
      <c r="AI9" s="39" t="str">
        <f t="shared" ca="1" si="2"/>
        <v/>
      </c>
      <c r="AJ9" s="39" t="str">
        <f t="shared" ca="1" si="3"/>
        <v/>
      </c>
      <c r="AK9" s="39" t="str">
        <f t="shared" ca="1" si="4"/>
        <v/>
      </c>
      <c r="AL9" s="39" t="str">
        <f t="shared" ca="1" si="5"/>
        <v/>
      </c>
      <c r="AM9" s="39" t="str">
        <f t="shared" ca="1" si="6"/>
        <v/>
      </c>
      <c r="AN9" s="39" t="str">
        <f t="shared" ca="1" si="7"/>
        <v/>
      </c>
      <c r="AO9" s="39" t="str">
        <f t="shared" si="8"/>
        <v/>
      </c>
      <c r="AP9" s="39" t="str">
        <f t="shared" si="9"/>
        <v/>
      </c>
      <c r="AQ9" s="39" t="str">
        <f t="shared" si="10"/>
        <v/>
      </c>
      <c r="AR9" s="39" t="str">
        <f t="shared" si="11"/>
        <v/>
      </c>
    </row>
    <row r="10" spans="1:44">
      <c r="A10" s="23" t="s">
        <v>90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M10" s="25" t="str">
        <f t="shared" ca="1" si="12"/>
        <v/>
      </c>
      <c r="N10" s="25" t="str">
        <f t="shared" ca="1" si="13"/>
        <v/>
      </c>
      <c r="O10" s="25" t="str">
        <f t="shared" ca="1" si="14"/>
        <v/>
      </c>
      <c r="P10" s="25" t="str">
        <f t="shared" ca="1" si="14"/>
        <v/>
      </c>
      <c r="Q10" s="25" t="str">
        <f t="shared" ca="1" si="15"/>
        <v/>
      </c>
      <c r="R10" s="25" t="str">
        <f t="shared" ca="1" si="16"/>
        <v/>
      </c>
      <c r="S10" s="25" t="str">
        <f t="shared" si="17"/>
        <v/>
      </c>
      <c r="T10" s="25" t="str">
        <f t="shared" si="18"/>
        <v/>
      </c>
      <c r="U10" s="25" t="str">
        <f t="shared" si="19"/>
        <v/>
      </c>
      <c r="V10" s="25" t="str">
        <f t="shared" si="20"/>
        <v/>
      </c>
      <c r="W10" s="45"/>
      <c r="X10" s="25" t="str">
        <f t="shared" ca="1" si="21"/>
        <v/>
      </c>
      <c r="Y10" s="25" t="str">
        <f t="shared" ca="1" si="22"/>
        <v/>
      </c>
      <c r="Z10" s="25" t="str">
        <f t="shared" ca="1" si="23"/>
        <v/>
      </c>
      <c r="AA10" s="25" t="str">
        <f t="shared" ca="1" si="24"/>
        <v/>
      </c>
      <c r="AB10" s="25" t="str">
        <f t="shared" ca="1" si="25"/>
        <v/>
      </c>
      <c r="AC10" s="25" t="str">
        <f t="shared" ca="1" si="26"/>
        <v/>
      </c>
      <c r="AD10" s="25" t="str">
        <f t="shared" si="27"/>
        <v/>
      </c>
      <c r="AE10" s="25"/>
      <c r="AF10" s="25"/>
      <c r="AG10" s="25"/>
      <c r="AH10" s="45"/>
      <c r="AI10" s="25" t="str">
        <f t="shared" ca="1" si="2"/>
        <v/>
      </c>
      <c r="AJ10" s="25" t="str">
        <f t="shared" ca="1" si="3"/>
        <v/>
      </c>
      <c r="AK10" s="25" t="str">
        <f t="shared" ca="1" si="4"/>
        <v/>
      </c>
      <c r="AL10" s="25" t="str">
        <f t="shared" ca="1" si="5"/>
        <v/>
      </c>
      <c r="AM10" s="25" t="str">
        <f t="shared" ca="1" si="6"/>
        <v/>
      </c>
      <c r="AN10" s="25" t="str">
        <f t="shared" ca="1" si="7"/>
        <v/>
      </c>
      <c r="AO10" s="25" t="str">
        <f t="shared" si="8"/>
        <v/>
      </c>
      <c r="AP10" s="25" t="str">
        <f t="shared" si="9"/>
        <v/>
      </c>
      <c r="AQ10" s="25" t="str">
        <f t="shared" si="10"/>
        <v/>
      </c>
      <c r="AR10" s="25" t="str">
        <f t="shared" si="11"/>
        <v/>
      </c>
    </row>
    <row r="11" spans="1:44" s="43" customFormat="1">
      <c r="A11" s="162" t="s">
        <v>203</v>
      </c>
      <c r="B11" s="163">
        <f t="shared" ref="B11:J11" si="29">B38</f>
        <v>0</v>
      </c>
      <c r="C11" s="163">
        <f t="shared" si="29"/>
        <v>0</v>
      </c>
      <c r="D11" s="163">
        <f t="shared" si="29"/>
        <v>0</v>
      </c>
      <c r="E11" s="163">
        <f t="shared" si="29"/>
        <v>0</v>
      </c>
      <c r="F11" s="163">
        <f t="shared" si="29"/>
        <v>0</v>
      </c>
      <c r="G11" s="163">
        <f t="shared" si="29"/>
        <v>0</v>
      </c>
      <c r="H11" s="163">
        <f t="shared" si="29"/>
        <v>0</v>
      </c>
      <c r="I11" s="163">
        <f t="shared" si="29"/>
        <v>0</v>
      </c>
      <c r="J11" s="163">
        <f t="shared" si="29"/>
        <v>0</v>
      </c>
      <c r="K11" s="163">
        <f>K38</f>
        <v>0</v>
      </c>
      <c r="L11" s="19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5"/>
      <c r="X11" s="164"/>
      <c r="Y11" s="164"/>
      <c r="Z11" s="164"/>
      <c r="AA11" s="164"/>
      <c r="AB11" s="164"/>
      <c r="AC11" s="164"/>
      <c r="AD11" s="164"/>
      <c r="AE11" s="164"/>
      <c r="AF11" s="164"/>
      <c r="AG11" s="164"/>
      <c r="AH11" s="165"/>
      <c r="AI11" s="164"/>
      <c r="AJ11" s="164"/>
      <c r="AK11" s="164"/>
      <c r="AL11" s="164"/>
      <c r="AM11" s="164"/>
      <c r="AN11" s="164"/>
      <c r="AO11" s="164"/>
      <c r="AP11" s="164"/>
      <c r="AQ11" s="164"/>
      <c r="AR11" s="164"/>
    </row>
    <row r="12" spans="1:44">
      <c r="A12" s="23" t="s">
        <v>91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M12" s="25" t="str">
        <f>IFERROR(IF(#REF!=0,"",B12/B$3),"")</f>
        <v/>
      </c>
      <c r="N12" s="25" t="str">
        <f>IFERROR(IF(#REF!=0,"",C12/C$3),"")</f>
        <v/>
      </c>
      <c r="O12" s="25" t="str">
        <f>IFERROR(IF(#REF!=0,"",D12/D$3),"")</f>
        <v/>
      </c>
      <c r="P12" s="25" t="str">
        <f>IFERROR(IF(#REF!=0,"",E12/E$3),"")</f>
        <v/>
      </c>
      <c r="Q12" s="25" t="str">
        <f>IFERROR(IF(#REF!=0,"",F12/F$3),"")</f>
        <v/>
      </c>
      <c r="R12" s="25" t="str">
        <f>IFERROR(IF(#REF!=0,"",G12/G$3),"")</f>
        <v/>
      </c>
      <c r="S12" s="25" t="str">
        <f>IFERROR(IF(#REF!=0,"",H12/H$3),"")</f>
        <v/>
      </c>
      <c r="T12" s="25" t="str">
        <f>IFERROR(IF(#REF!=0,"",I12/I$3),"")</f>
        <v/>
      </c>
      <c r="U12" s="25" t="str">
        <f>IFERROR(IF(#REF!=0,"",J12/J$3),"")</f>
        <v/>
      </c>
      <c r="V12" s="25" t="str">
        <f>IFERROR(IF(#REF!=0,"",K12/K$3),"")</f>
        <v/>
      </c>
      <c r="W12" s="45"/>
      <c r="X12" s="25" t="str">
        <f t="shared" ca="1" si="21"/>
        <v/>
      </c>
      <c r="Y12" s="25" t="str">
        <f t="shared" ca="1" si="22"/>
        <v/>
      </c>
      <c r="Z12" s="25" t="str">
        <f t="shared" ca="1" si="23"/>
        <v/>
      </c>
      <c r="AA12" s="25" t="str">
        <f t="shared" ca="1" si="24"/>
        <v/>
      </c>
      <c r="AB12" s="25" t="str">
        <f t="shared" ca="1" si="25"/>
        <v/>
      </c>
      <c r="AC12" s="25" t="str">
        <f t="shared" ca="1" si="26"/>
        <v/>
      </c>
      <c r="AD12" s="25" t="str">
        <f t="shared" si="27"/>
        <v/>
      </c>
      <c r="AE12" s="25"/>
      <c r="AF12" s="25"/>
      <c r="AG12" s="25"/>
      <c r="AH12" s="45"/>
      <c r="AI12" s="25" t="str">
        <f t="shared" ca="1" si="2"/>
        <v/>
      </c>
      <c r="AJ12" s="25" t="str">
        <f t="shared" ca="1" si="3"/>
        <v/>
      </c>
      <c r="AK12" s="25" t="str">
        <f t="shared" ca="1" si="4"/>
        <v/>
      </c>
      <c r="AL12" s="25" t="str">
        <f t="shared" ca="1" si="5"/>
        <v/>
      </c>
      <c r="AM12" s="25" t="str">
        <f t="shared" ca="1" si="6"/>
        <v/>
      </c>
      <c r="AN12" s="25" t="str">
        <f t="shared" ca="1" si="7"/>
        <v/>
      </c>
      <c r="AO12" s="25" t="str">
        <f t="shared" si="8"/>
        <v/>
      </c>
      <c r="AP12" s="25" t="str">
        <f t="shared" si="9"/>
        <v/>
      </c>
      <c r="AQ12" s="25" t="str">
        <f t="shared" si="10"/>
        <v/>
      </c>
      <c r="AR12" s="25" t="str">
        <f t="shared" si="11"/>
        <v/>
      </c>
    </row>
    <row r="13" spans="1:44">
      <c r="A13" s="23" t="s">
        <v>108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M13" s="25" t="str">
        <f t="shared" si="12"/>
        <v/>
      </c>
      <c r="N13" s="25" t="str">
        <f t="shared" si="13"/>
        <v/>
      </c>
      <c r="O13" s="25" t="str">
        <f t="shared" si="14"/>
        <v/>
      </c>
      <c r="P13" s="25" t="str">
        <f t="shared" si="14"/>
        <v/>
      </c>
      <c r="Q13" s="25" t="str">
        <f t="shared" si="15"/>
        <v/>
      </c>
      <c r="R13" s="25" t="str">
        <f t="shared" si="16"/>
        <v/>
      </c>
      <c r="S13" s="25" t="str">
        <f t="shared" si="17"/>
        <v/>
      </c>
      <c r="T13" s="25" t="str">
        <f t="shared" si="18"/>
        <v/>
      </c>
      <c r="U13" s="25" t="str">
        <f t="shared" si="19"/>
        <v/>
      </c>
      <c r="V13" s="25" t="str">
        <f t="shared" si="20"/>
        <v/>
      </c>
      <c r="W13" s="45"/>
      <c r="X13" s="25" t="str">
        <f t="shared" ca="1" si="21"/>
        <v/>
      </c>
      <c r="Y13" s="25" t="str">
        <f t="shared" ca="1" si="22"/>
        <v/>
      </c>
      <c r="Z13" s="25" t="str">
        <f t="shared" ca="1" si="23"/>
        <v/>
      </c>
      <c r="AA13" s="25" t="str">
        <f t="shared" ca="1" si="24"/>
        <v/>
      </c>
      <c r="AB13" s="25" t="str">
        <f t="shared" ca="1" si="25"/>
        <v/>
      </c>
      <c r="AC13" s="25" t="str">
        <f t="shared" ca="1" si="26"/>
        <v/>
      </c>
      <c r="AD13" s="25" t="str">
        <f t="shared" si="27"/>
        <v/>
      </c>
      <c r="AE13" s="25"/>
      <c r="AF13" s="25"/>
      <c r="AG13" s="25"/>
      <c r="AH13" s="45"/>
      <c r="AI13" s="25" t="str">
        <f t="shared" ca="1" si="2"/>
        <v/>
      </c>
      <c r="AJ13" s="25" t="str">
        <f t="shared" ca="1" si="3"/>
        <v/>
      </c>
      <c r="AK13" s="25" t="str">
        <f t="shared" ca="1" si="4"/>
        <v/>
      </c>
      <c r="AL13" s="25" t="str">
        <f t="shared" ca="1" si="5"/>
        <v/>
      </c>
      <c r="AM13" s="25" t="str">
        <f t="shared" ca="1" si="6"/>
        <v/>
      </c>
      <c r="AN13" s="25" t="str">
        <f t="shared" ca="1" si="7"/>
        <v/>
      </c>
      <c r="AO13" s="25" t="str">
        <f t="shared" si="8"/>
        <v/>
      </c>
      <c r="AP13" s="25" t="str">
        <f t="shared" si="9"/>
        <v/>
      </c>
      <c r="AQ13" s="25" t="str">
        <f t="shared" si="10"/>
        <v/>
      </c>
      <c r="AR13" s="25" t="str">
        <f t="shared" si="11"/>
        <v/>
      </c>
    </row>
    <row r="14" spans="1:44">
      <c r="A14" s="23" t="s">
        <v>92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M14" s="25" t="str">
        <f t="shared" si="12"/>
        <v/>
      </c>
      <c r="N14" s="25" t="str">
        <f t="shared" si="13"/>
        <v/>
      </c>
      <c r="O14" s="25" t="str">
        <f t="shared" si="14"/>
        <v/>
      </c>
      <c r="P14" s="25" t="str">
        <f t="shared" si="14"/>
        <v/>
      </c>
      <c r="Q14" s="25" t="str">
        <f t="shared" si="15"/>
        <v/>
      </c>
      <c r="R14" s="25" t="str">
        <f t="shared" si="16"/>
        <v/>
      </c>
      <c r="S14" s="25" t="str">
        <f t="shared" si="17"/>
        <v/>
      </c>
      <c r="T14" s="25" t="str">
        <f t="shared" si="18"/>
        <v/>
      </c>
      <c r="U14" s="25" t="str">
        <f t="shared" si="19"/>
        <v/>
      </c>
      <c r="V14" s="25" t="str">
        <f t="shared" si="20"/>
        <v/>
      </c>
      <c r="W14" s="45"/>
      <c r="X14" s="25" t="str">
        <f t="shared" ca="1" si="21"/>
        <v/>
      </c>
      <c r="Y14" s="25" t="str">
        <f t="shared" ca="1" si="22"/>
        <v/>
      </c>
      <c r="Z14" s="25" t="str">
        <f t="shared" ca="1" si="23"/>
        <v/>
      </c>
      <c r="AA14" s="25" t="str">
        <f t="shared" ca="1" si="24"/>
        <v/>
      </c>
      <c r="AB14" s="25" t="str">
        <f t="shared" ca="1" si="25"/>
        <v/>
      </c>
      <c r="AC14" s="25" t="str">
        <f t="shared" ca="1" si="26"/>
        <v/>
      </c>
      <c r="AD14" s="25" t="str">
        <f t="shared" si="27"/>
        <v/>
      </c>
      <c r="AE14" s="25"/>
      <c r="AF14" s="25"/>
      <c r="AG14" s="25"/>
      <c r="AH14" s="45"/>
      <c r="AI14" s="25" t="str">
        <f t="shared" ca="1" si="2"/>
        <v/>
      </c>
      <c r="AJ14" s="25" t="str">
        <f t="shared" ca="1" si="3"/>
        <v/>
      </c>
      <c r="AK14" s="25" t="str">
        <f t="shared" ca="1" si="4"/>
        <v/>
      </c>
      <c r="AL14" s="25" t="str">
        <f t="shared" ca="1" si="5"/>
        <v/>
      </c>
      <c r="AM14" s="25" t="str">
        <f t="shared" ca="1" si="6"/>
        <v/>
      </c>
      <c r="AN14" s="25" t="str">
        <f t="shared" ca="1" si="7"/>
        <v/>
      </c>
      <c r="AO14" s="25" t="str">
        <f t="shared" si="8"/>
        <v/>
      </c>
      <c r="AP14" s="25" t="str">
        <f t="shared" si="9"/>
        <v/>
      </c>
      <c r="AQ14" s="25" t="str">
        <f t="shared" si="10"/>
        <v/>
      </c>
      <c r="AR14" s="25" t="str">
        <f t="shared" si="11"/>
        <v/>
      </c>
    </row>
    <row r="15" spans="1:44">
      <c r="A15" s="23" t="s">
        <v>93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M15" s="25" t="str">
        <f t="shared" si="12"/>
        <v/>
      </c>
      <c r="N15" s="25" t="str">
        <f t="shared" si="13"/>
        <v/>
      </c>
      <c r="O15" s="25" t="str">
        <f t="shared" si="14"/>
        <v/>
      </c>
      <c r="P15" s="25" t="str">
        <f t="shared" si="14"/>
        <v/>
      </c>
      <c r="Q15" s="25" t="str">
        <f t="shared" si="15"/>
        <v/>
      </c>
      <c r="R15" s="25" t="str">
        <f t="shared" si="16"/>
        <v/>
      </c>
      <c r="S15" s="25" t="str">
        <f t="shared" si="17"/>
        <v/>
      </c>
      <c r="T15" s="25" t="str">
        <f t="shared" si="18"/>
        <v/>
      </c>
      <c r="U15" s="25" t="str">
        <f t="shared" si="19"/>
        <v/>
      </c>
      <c r="V15" s="25" t="str">
        <f t="shared" si="20"/>
        <v/>
      </c>
      <c r="W15" s="45"/>
      <c r="X15" s="25" t="str">
        <f t="shared" ca="1" si="21"/>
        <v/>
      </c>
      <c r="Y15" s="25" t="str">
        <f t="shared" ca="1" si="22"/>
        <v/>
      </c>
      <c r="Z15" s="25" t="str">
        <f t="shared" ca="1" si="23"/>
        <v/>
      </c>
      <c r="AA15" s="25" t="str">
        <f t="shared" ca="1" si="24"/>
        <v/>
      </c>
      <c r="AB15" s="25" t="str">
        <f t="shared" ca="1" si="25"/>
        <v/>
      </c>
      <c r="AC15" s="25" t="str">
        <f t="shared" ca="1" si="26"/>
        <v/>
      </c>
      <c r="AD15" s="25" t="str">
        <f t="shared" si="27"/>
        <v/>
      </c>
      <c r="AE15" s="25"/>
      <c r="AF15" s="25"/>
      <c r="AG15" s="25"/>
      <c r="AH15" s="45"/>
      <c r="AI15" s="25" t="str">
        <f t="shared" ca="1" si="2"/>
        <v/>
      </c>
      <c r="AJ15" s="25" t="str">
        <f t="shared" ca="1" si="3"/>
        <v/>
      </c>
      <c r="AK15" s="25" t="str">
        <f t="shared" ca="1" si="4"/>
        <v/>
      </c>
      <c r="AL15" s="25" t="str">
        <f t="shared" ca="1" si="5"/>
        <v/>
      </c>
      <c r="AM15" s="25" t="str">
        <f t="shared" ca="1" si="6"/>
        <v/>
      </c>
      <c r="AN15" s="25" t="str">
        <f t="shared" ca="1" si="7"/>
        <v/>
      </c>
      <c r="AO15" s="25" t="str">
        <f t="shared" si="8"/>
        <v/>
      </c>
      <c r="AP15" s="25" t="str">
        <f t="shared" si="9"/>
        <v/>
      </c>
      <c r="AQ15" s="25" t="str">
        <f t="shared" si="10"/>
        <v/>
      </c>
      <c r="AR15" s="25" t="str">
        <f t="shared" si="11"/>
        <v/>
      </c>
    </row>
    <row r="16" spans="1:44">
      <c r="A16" s="23" t="s">
        <v>94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M16" s="25" t="str">
        <f t="shared" si="12"/>
        <v/>
      </c>
      <c r="N16" s="25" t="str">
        <f t="shared" si="13"/>
        <v/>
      </c>
      <c r="O16" s="25" t="str">
        <f t="shared" si="14"/>
        <v/>
      </c>
      <c r="P16" s="25" t="str">
        <f t="shared" si="14"/>
        <v/>
      </c>
      <c r="Q16" s="25" t="str">
        <f t="shared" si="15"/>
        <v/>
      </c>
      <c r="R16" s="25" t="str">
        <f t="shared" si="16"/>
        <v/>
      </c>
      <c r="S16" s="25" t="str">
        <f t="shared" si="17"/>
        <v/>
      </c>
      <c r="T16" s="25" t="str">
        <f t="shared" si="18"/>
        <v/>
      </c>
      <c r="U16" s="25" t="str">
        <f t="shared" si="19"/>
        <v/>
      </c>
      <c r="V16" s="25" t="str">
        <f t="shared" si="20"/>
        <v/>
      </c>
      <c r="W16" s="45"/>
      <c r="X16" s="25" t="str">
        <f t="shared" ca="1" si="21"/>
        <v/>
      </c>
      <c r="Y16" s="25" t="str">
        <f t="shared" ca="1" si="22"/>
        <v/>
      </c>
      <c r="Z16" s="25" t="str">
        <f t="shared" ca="1" si="23"/>
        <v/>
      </c>
      <c r="AA16" s="25" t="str">
        <f t="shared" ca="1" si="24"/>
        <v/>
      </c>
      <c r="AB16" s="25" t="str">
        <f t="shared" ca="1" si="25"/>
        <v/>
      </c>
      <c r="AC16" s="25" t="str">
        <f t="shared" ca="1" si="26"/>
        <v/>
      </c>
      <c r="AD16" s="25" t="str">
        <f t="shared" si="27"/>
        <v/>
      </c>
      <c r="AE16" s="25"/>
      <c r="AF16" s="25"/>
      <c r="AG16" s="25"/>
      <c r="AH16" s="45"/>
      <c r="AI16" s="25" t="str">
        <f t="shared" ca="1" si="2"/>
        <v/>
      </c>
      <c r="AJ16" s="25" t="str">
        <f t="shared" ca="1" si="3"/>
        <v/>
      </c>
      <c r="AK16" s="25" t="str">
        <f t="shared" ca="1" si="4"/>
        <v/>
      </c>
      <c r="AL16" s="25" t="str">
        <f t="shared" ca="1" si="5"/>
        <v/>
      </c>
      <c r="AM16" s="25" t="str">
        <f t="shared" ca="1" si="6"/>
        <v/>
      </c>
      <c r="AN16" s="25" t="str">
        <f t="shared" ca="1" si="7"/>
        <v/>
      </c>
      <c r="AO16" s="25" t="str">
        <f t="shared" si="8"/>
        <v/>
      </c>
      <c r="AP16" s="25" t="str">
        <f t="shared" si="9"/>
        <v/>
      </c>
      <c r="AQ16" s="25" t="str">
        <f t="shared" si="10"/>
        <v/>
      </c>
      <c r="AR16" s="25" t="str">
        <f t="shared" si="11"/>
        <v/>
      </c>
    </row>
    <row r="17" spans="1:44">
      <c r="A17" s="23" t="s">
        <v>95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M17" s="25" t="str">
        <f t="shared" si="12"/>
        <v/>
      </c>
      <c r="N17" s="25" t="str">
        <f t="shared" si="13"/>
        <v/>
      </c>
      <c r="O17" s="25" t="str">
        <f t="shared" si="14"/>
        <v/>
      </c>
      <c r="P17" s="25" t="str">
        <f t="shared" si="14"/>
        <v/>
      </c>
      <c r="Q17" s="25" t="str">
        <f t="shared" si="15"/>
        <v/>
      </c>
      <c r="R17" s="25" t="str">
        <f t="shared" si="16"/>
        <v/>
      </c>
      <c r="S17" s="25" t="str">
        <f t="shared" si="17"/>
        <v/>
      </c>
      <c r="T17" s="25" t="str">
        <f t="shared" si="18"/>
        <v/>
      </c>
      <c r="U17" s="25" t="str">
        <f t="shared" si="19"/>
        <v/>
      </c>
      <c r="V17" s="25" t="str">
        <f t="shared" si="20"/>
        <v/>
      </c>
      <c r="W17" s="45"/>
      <c r="X17" s="25" t="str">
        <f t="shared" ca="1" si="21"/>
        <v/>
      </c>
      <c r="Y17" s="25" t="str">
        <f t="shared" ca="1" si="22"/>
        <v/>
      </c>
      <c r="Z17" s="25" t="str">
        <f t="shared" ca="1" si="23"/>
        <v/>
      </c>
      <c r="AA17" s="25" t="str">
        <f t="shared" ca="1" si="24"/>
        <v/>
      </c>
      <c r="AB17" s="25" t="str">
        <f t="shared" ca="1" si="25"/>
        <v/>
      </c>
      <c r="AC17" s="25" t="str">
        <f t="shared" ca="1" si="26"/>
        <v/>
      </c>
      <c r="AD17" s="25" t="str">
        <f t="shared" si="27"/>
        <v/>
      </c>
      <c r="AE17" s="25"/>
      <c r="AF17" s="25"/>
      <c r="AG17" s="25"/>
      <c r="AH17" s="45"/>
      <c r="AI17" s="25" t="str">
        <f t="shared" ca="1" si="2"/>
        <v/>
      </c>
      <c r="AJ17" s="25" t="str">
        <f t="shared" ca="1" si="3"/>
        <v/>
      </c>
      <c r="AK17" s="25" t="str">
        <f t="shared" ca="1" si="4"/>
        <v/>
      </c>
      <c r="AL17" s="25" t="str">
        <f t="shared" ca="1" si="5"/>
        <v/>
      </c>
      <c r="AM17" s="25" t="str">
        <f t="shared" ca="1" si="6"/>
        <v/>
      </c>
      <c r="AN17" s="25" t="str">
        <f t="shared" ca="1" si="7"/>
        <v/>
      </c>
      <c r="AO17" s="25" t="str">
        <f t="shared" si="8"/>
        <v/>
      </c>
      <c r="AP17" s="25" t="str">
        <f t="shared" si="9"/>
        <v/>
      </c>
      <c r="AQ17" s="25" t="str">
        <f t="shared" si="10"/>
        <v/>
      </c>
      <c r="AR17" s="25" t="str">
        <f t="shared" si="11"/>
        <v/>
      </c>
    </row>
    <row r="18" spans="1:44" s="43" customFormat="1">
      <c r="A18" s="162" t="s">
        <v>118</v>
      </c>
      <c r="B18" s="163">
        <f t="shared" ref="B18:J18" si="30">B39</f>
        <v>0</v>
      </c>
      <c r="C18" s="163">
        <f t="shared" si="30"/>
        <v>0</v>
      </c>
      <c r="D18" s="163">
        <f t="shared" si="30"/>
        <v>0</v>
      </c>
      <c r="E18" s="163">
        <f t="shared" si="30"/>
        <v>0</v>
      </c>
      <c r="F18" s="163">
        <f t="shared" si="30"/>
        <v>0</v>
      </c>
      <c r="G18" s="163">
        <f t="shared" si="30"/>
        <v>0</v>
      </c>
      <c r="H18" s="163">
        <f t="shared" si="30"/>
        <v>0</v>
      </c>
      <c r="I18" s="163">
        <f t="shared" si="30"/>
        <v>0</v>
      </c>
      <c r="J18" s="163">
        <f t="shared" si="30"/>
        <v>0</v>
      </c>
      <c r="K18" s="163">
        <f>K39</f>
        <v>0</v>
      </c>
      <c r="L18" s="19"/>
      <c r="M18" s="164" t="str">
        <f t="shared" si="12"/>
        <v/>
      </c>
      <c r="N18" s="164" t="str">
        <f t="shared" si="13"/>
        <v/>
      </c>
      <c r="O18" s="164" t="str">
        <f t="shared" si="14"/>
        <v/>
      </c>
      <c r="P18" s="164" t="str">
        <f t="shared" si="14"/>
        <v/>
      </c>
      <c r="Q18" s="164" t="str">
        <f t="shared" si="15"/>
        <v/>
      </c>
      <c r="R18" s="164" t="str">
        <f t="shared" si="16"/>
        <v/>
      </c>
      <c r="S18" s="164" t="str">
        <f t="shared" si="17"/>
        <v/>
      </c>
      <c r="T18" s="164" t="str">
        <f t="shared" si="18"/>
        <v/>
      </c>
      <c r="U18" s="164" t="str">
        <f t="shared" si="19"/>
        <v/>
      </c>
      <c r="V18" s="164" t="str">
        <f t="shared" si="20"/>
        <v/>
      </c>
      <c r="W18" s="165"/>
      <c r="X18" s="164" t="str">
        <f t="shared" ca="1" si="21"/>
        <v/>
      </c>
      <c r="Y18" s="164" t="str">
        <f t="shared" ca="1" si="22"/>
        <v/>
      </c>
      <c r="Z18" s="164" t="str">
        <f t="shared" ca="1" si="23"/>
        <v/>
      </c>
      <c r="AA18" s="164" t="str">
        <f t="shared" ca="1" si="24"/>
        <v/>
      </c>
      <c r="AB18" s="164" t="str">
        <f t="shared" ca="1" si="25"/>
        <v/>
      </c>
      <c r="AC18" s="164" t="str">
        <f t="shared" ca="1" si="26"/>
        <v/>
      </c>
      <c r="AD18" s="164" t="str">
        <f t="shared" si="27"/>
        <v/>
      </c>
      <c r="AE18" s="164"/>
      <c r="AF18" s="164"/>
      <c r="AG18" s="164"/>
      <c r="AH18" s="165"/>
      <c r="AI18" s="164" t="str">
        <f t="shared" ca="1" si="2"/>
        <v/>
      </c>
      <c r="AJ18" s="164" t="str">
        <f t="shared" ca="1" si="3"/>
        <v/>
      </c>
      <c r="AK18" s="164" t="str">
        <f t="shared" ca="1" si="4"/>
        <v/>
      </c>
      <c r="AL18" s="164" t="str">
        <f t="shared" ca="1" si="5"/>
        <v/>
      </c>
      <c r="AM18" s="164" t="str">
        <f t="shared" ca="1" si="6"/>
        <v/>
      </c>
      <c r="AN18" s="164" t="str">
        <f t="shared" ca="1" si="7"/>
        <v/>
      </c>
      <c r="AO18" s="164" t="str">
        <f t="shared" si="8"/>
        <v/>
      </c>
      <c r="AP18" s="164" t="str">
        <f t="shared" si="9"/>
        <v/>
      </c>
      <c r="AQ18" s="164" t="str">
        <f t="shared" si="10"/>
        <v/>
      </c>
      <c r="AR18" s="164" t="str">
        <f t="shared" si="11"/>
        <v/>
      </c>
    </row>
    <row r="19" spans="1:44">
      <c r="A19" s="23" t="s">
        <v>121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M19" s="25" t="str">
        <f t="shared" ref="M19:V19" si="31">IFERROR(IF(M18=0,"",B19/B$3),"")</f>
        <v/>
      </c>
      <c r="N19" s="25" t="str">
        <f t="shared" si="31"/>
        <v/>
      </c>
      <c r="O19" s="25" t="str">
        <f t="shared" si="31"/>
        <v/>
      </c>
      <c r="P19" s="25" t="str">
        <f t="shared" si="31"/>
        <v/>
      </c>
      <c r="Q19" s="25" t="str">
        <f t="shared" si="31"/>
        <v/>
      </c>
      <c r="R19" s="25" t="str">
        <f t="shared" si="31"/>
        <v/>
      </c>
      <c r="S19" s="25" t="str">
        <f t="shared" si="31"/>
        <v/>
      </c>
      <c r="T19" s="25" t="str">
        <f t="shared" si="31"/>
        <v/>
      </c>
      <c r="U19" s="25" t="str">
        <f t="shared" si="31"/>
        <v/>
      </c>
      <c r="V19" s="25" t="str">
        <f t="shared" si="31"/>
        <v/>
      </c>
      <c r="W19" s="45"/>
      <c r="X19" s="25" t="str">
        <f t="shared" ca="1" si="21"/>
        <v/>
      </c>
      <c r="Y19" s="25" t="str">
        <f t="shared" ca="1" si="22"/>
        <v/>
      </c>
      <c r="Z19" s="25" t="str">
        <f t="shared" ca="1" si="23"/>
        <v/>
      </c>
      <c r="AA19" s="25" t="str">
        <f t="shared" ca="1" si="24"/>
        <v/>
      </c>
      <c r="AB19" s="25" t="str">
        <f t="shared" ca="1" si="25"/>
        <v/>
      </c>
      <c r="AC19" s="25" t="str">
        <f t="shared" ca="1" si="26"/>
        <v/>
      </c>
      <c r="AD19" s="25" t="str">
        <f t="shared" si="27"/>
        <v/>
      </c>
      <c r="AE19" s="25"/>
      <c r="AF19" s="25"/>
      <c r="AG19" s="25"/>
      <c r="AH19" s="45"/>
      <c r="AI19" s="25" t="str">
        <f t="shared" ca="1" si="2"/>
        <v/>
      </c>
      <c r="AJ19" s="25" t="str">
        <f t="shared" ca="1" si="3"/>
        <v/>
      </c>
      <c r="AK19" s="25" t="str">
        <f t="shared" ca="1" si="4"/>
        <v/>
      </c>
      <c r="AL19" s="25" t="str">
        <f t="shared" ca="1" si="5"/>
        <v/>
      </c>
      <c r="AM19" s="25" t="str">
        <f t="shared" ca="1" si="6"/>
        <v/>
      </c>
      <c r="AN19" s="25" t="str">
        <f t="shared" ca="1" si="7"/>
        <v/>
      </c>
      <c r="AO19" s="25" t="str">
        <f t="shared" si="8"/>
        <v/>
      </c>
      <c r="AP19" s="25" t="str">
        <f t="shared" si="9"/>
        <v/>
      </c>
      <c r="AQ19" s="25" t="str">
        <f t="shared" si="10"/>
        <v/>
      </c>
      <c r="AR19" s="25" t="str">
        <f t="shared" si="11"/>
        <v/>
      </c>
    </row>
    <row r="20" spans="1:44">
      <c r="A20" s="23" t="s">
        <v>122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M20" s="25" t="str">
        <f>IFERROR(IF(M19=0,"",B20/B$3),"")</f>
        <v/>
      </c>
      <c r="N20" s="25" t="str">
        <f>IFERROR(IF(N19=0,"",C20/C$3),"")</f>
        <v/>
      </c>
      <c r="O20" s="25" t="str">
        <f t="shared" si="14"/>
        <v/>
      </c>
      <c r="P20" s="25" t="str">
        <f t="shared" si="14"/>
        <v/>
      </c>
      <c r="Q20" s="25" t="str">
        <f t="shared" si="15"/>
        <v/>
      </c>
      <c r="R20" s="25" t="str">
        <f t="shared" si="16"/>
        <v/>
      </c>
      <c r="S20" s="25" t="str">
        <f t="shared" si="17"/>
        <v/>
      </c>
      <c r="T20" s="25" t="str">
        <f t="shared" si="18"/>
        <v/>
      </c>
      <c r="U20" s="25" t="str">
        <f t="shared" si="19"/>
        <v/>
      </c>
      <c r="V20" s="25" t="str">
        <f t="shared" si="20"/>
        <v/>
      </c>
      <c r="W20" s="45"/>
      <c r="X20" s="25" t="str">
        <f t="shared" ref="X20:AD21" ca="1" si="32">IFERROR(IF(X$2=0,"",IF((AND($B20,B20)&gt;0),(((B20-$B20)/($B20))),(((B20-$B20)/ABS($B20))))),"")</f>
        <v/>
      </c>
      <c r="Y20" s="25" t="str">
        <f t="shared" ca="1" si="32"/>
        <v/>
      </c>
      <c r="Z20" s="25" t="str">
        <f t="shared" ca="1" si="32"/>
        <v/>
      </c>
      <c r="AA20" s="25" t="str">
        <f t="shared" ca="1" si="32"/>
        <v/>
      </c>
      <c r="AB20" s="25" t="str">
        <f t="shared" ca="1" si="32"/>
        <v/>
      </c>
      <c r="AC20" s="25" t="str">
        <f t="shared" ca="1" si="32"/>
        <v/>
      </c>
      <c r="AD20" s="25" t="str">
        <f t="shared" si="32"/>
        <v/>
      </c>
      <c r="AE20" s="25"/>
      <c r="AF20" s="25"/>
      <c r="AG20" s="25"/>
      <c r="AH20" s="45"/>
      <c r="AI20" s="25" t="str">
        <f ca="1">IFERROR(IF(AI$2=0,"",((B20-B20)/ABS(B20))),"")</f>
        <v/>
      </c>
      <c r="AJ20" s="25" t="str">
        <f ca="1">IFERROR(IF(AJ$2=0,"",((B20-C20)/ABS(C20))),"")</f>
        <v/>
      </c>
      <c r="AK20" s="25" t="str">
        <f ca="1">IFERROR(IF(AK$2=0,"",((C20-D20)/ABS(D20))),"")</f>
        <v/>
      </c>
      <c r="AL20" s="25" t="str">
        <f t="shared" ca="1" si="5"/>
        <v/>
      </c>
      <c r="AM20" s="25" t="str">
        <f t="shared" ca="1" si="6"/>
        <v/>
      </c>
      <c r="AN20" s="25" t="str">
        <f t="shared" ca="1" si="7"/>
        <v/>
      </c>
      <c r="AO20" s="25" t="str">
        <f t="shared" si="8"/>
        <v/>
      </c>
      <c r="AP20" s="25" t="str">
        <f t="shared" si="9"/>
        <v/>
      </c>
      <c r="AQ20" s="25" t="str">
        <f t="shared" si="10"/>
        <v/>
      </c>
      <c r="AR20" s="25" t="str">
        <f t="shared" si="11"/>
        <v/>
      </c>
    </row>
    <row r="21" spans="1:44">
      <c r="A21" s="23" t="s">
        <v>123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M21" s="25" t="str">
        <f>IFERROR(IF(M20=0,"",B21/B$3),"")</f>
        <v/>
      </c>
      <c r="N21" s="25" t="str">
        <f>IFERROR(IF(N20=0,"",C21/C$3),"")</f>
        <v/>
      </c>
      <c r="O21" s="25" t="str">
        <f t="shared" si="14"/>
        <v/>
      </c>
      <c r="P21" s="25" t="str">
        <f t="shared" si="14"/>
        <v/>
      </c>
      <c r="Q21" s="25" t="str">
        <f t="shared" si="15"/>
        <v/>
      </c>
      <c r="R21" s="25" t="str">
        <f t="shared" si="16"/>
        <v/>
      </c>
      <c r="S21" s="25" t="str">
        <f t="shared" si="17"/>
        <v/>
      </c>
      <c r="T21" s="25" t="str">
        <f t="shared" si="18"/>
        <v/>
      </c>
      <c r="U21" s="25" t="str">
        <f t="shared" si="19"/>
        <v/>
      </c>
      <c r="V21" s="25" t="str">
        <f t="shared" si="20"/>
        <v/>
      </c>
      <c r="W21" s="45"/>
      <c r="X21" s="25" t="str">
        <f t="shared" ca="1" si="32"/>
        <v/>
      </c>
      <c r="Y21" s="25" t="str">
        <f t="shared" ca="1" si="32"/>
        <v/>
      </c>
      <c r="Z21" s="25" t="str">
        <f t="shared" ca="1" si="32"/>
        <v/>
      </c>
      <c r="AA21" s="25" t="str">
        <f t="shared" ca="1" si="32"/>
        <v/>
      </c>
      <c r="AB21" s="25" t="str">
        <f t="shared" ca="1" si="32"/>
        <v/>
      </c>
      <c r="AC21" s="25" t="str">
        <f t="shared" ca="1" si="32"/>
        <v/>
      </c>
      <c r="AD21" s="25" t="str">
        <f t="shared" si="32"/>
        <v/>
      </c>
      <c r="AE21" s="25"/>
      <c r="AF21" s="25"/>
      <c r="AG21" s="25"/>
      <c r="AH21" s="45"/>
      <c r="AI21" s="25" t="str">
        <f ca="1">IFERROR(IF(AI$2=0,"",((B21-B21)/ABS(B21))),"")</f>
        <v/>
      </c>
      <c r="AJ21" s="25" t="str">
        <f ca="1">IFERROR(IF(AJ$2=0,"",((B21-C21)/ABS(C21))),"")</f>
        <v/>
      </c>
      <c r="AK21" s="25" t="str">
        <f ca="1">IFERROR(IF(AK$2=0,"",((C21-D21)/ABS(D21))),"")</f>
        <v/>
      </c>
      <c r="AL21" s="25" t="str">
        <f t="shared" ca="1" si="5"/>
        <v/>
      </c>
      <c r="AM21" s="25" t="str">
        <f t="shared" ca="1" si="6"/>
        <v/>
      </c>
      <c r="AN21" s="25" t="str">
        <f t="shared" ca="1" si="7"/>
        <v/>
      </c>
      <c r="AO21" s="25" t="str">
        <f t="shared" si="8"/>
        <v/>
      </c>
      <c r="AP21" s="25" t="str">
        <f t="shared" si="9"/>
        <v/>
      </c>
      <c r="AQ21" s="25" t="str">
        <f t="shared" si="10"/>
        <v/>
      </c>
      <c r="AR21" s="25" t="str">
        <f t="shared" si="11"/>
        <v/>
      </c>
    </row>
    <row r="22" spans="1:44">
      <c r="A22" s="23" t="s">
        <v>124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M22" s="25" t="str">
        <f t="shared" si="12"/>
        <v/>
      </c>
      <c r="N22" s="25" t="str">
        <f t="shared" si="13"/>
        <v/>
      </c>
      <c r="O22" s="25" t="str">
        <f t="shared" si="14"/>
        <v/>
      </c>
      <c r="P22" s="25" t="str">
        <f t="shared" si="14"/>
        <v/>
      </c>
      <c r="Q22" s="25" t="str">
        <f t="shared" si="15"/>
        <v/>
      </c>
      <c r="R22" s="25" t="str">
        <f t="shared" si="16"/>
        <v/>
      </c>
      <c r="S22" s="25" t="str">
        <f t="shared" si="17"/>
        <v/>
      </c>
      <c r="T22" s="25" t="str">
        <f t="shared" si="18"/>
        <v/>
      </c>
      <c r="U22" s="25" t="str">
        <f t="shared" si="19"/>
        <v/>
      </c>
      <c r="V22" s="25" t="str">
        <f t="shared" si="20"/>
        <v/>
      </c>
      <c r="W22" s="45"/>
      <c r="X22" s="25" t="str">
        <f t="shared" ca="1" si="21"/>
        <v/>
      </c>
      <c r="Y22" s="25" t="str">
        <f t="shared" ca="1" si="22"/>
        <v/>
      </c>
      <c r="Z22" s="25" t="str">
        <f t="shared" ca="1" si="23"/>
        <v/>
      </c>
      <c r="AA22" s="25" t="str">
        <f t="shared" ca="1" si="24"/>
        <v/>
      </c>
      <c r="AB22" s="25" t="str">
        <f t="shared" ca="1" si="25"/>
        <v/>
      </c>
      <c r="AC22" s="25" t="str">
        <f t="shared" ca="1" si="26"/>
        <v/>
      </c>
      <c r="AD22" s="25" t="str">
        <f t="shared" si="27"/>
        <v/>
      </c>
      <c r="AE22" s="25"/>
      <c r="AF22" s="25"/>
      <c r="AG22" s="25"/>
      <c r="AH22" s="45"/>
      <c r="AI22" s="25" t="str">
        <f t="shared" ca="1" si="2"/>
        <v/>
      </c>
      <c r="AJ22" s="25" t="str">
        <f t="shared" ca="1" si="3"/>
        <v/>
      </c>
      <c r="AK22" s="25" t="str">
        <f t="shared" ca="1" si="4"/>
        <v/>
      </c>
      <c r="AL22" s="25" t="str">
        <f t="shared" ca="1" si="5"/>
        <v/>
      </c>
      <c r="AM22" s="25" t="str">
        <f t="shared" ca="1" si="6"/>
        <v/>
      </c>
      <c r="AN22" s="25" t="str">
        <f t="shared" ca="1" si="7"/>
        <v/>
      </c>
      <c r="AO22" s="25" t="str">
        <f t="shared" si="8"/>
        <v/>
      </c>
      <c r="AP22" s="25" t="str">
        <f t="shared" si="9"/>
        <v/>
      </c>
      <c r="AQ22" s="25" t="str">
        <f t="shared" si="10"/>
        <v/>
      </c>
      <c r="AR22" s="25" t="str">
        <f t="shared" si="11"/>
        <v/>
      </c>
    </row>
    <row r="23" spans="1:44">
      <c r="A23" s="23" t="s">
        <v>125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M23" s="25" t="str">
        <f t="shared" si="12"/>
        <v/>
      </c>
      <c r="N23" s="25" t="str">
        <f t="shared" si="13"/>
        <v/>
      </c>
      <c r="O23" s="25" t="str">
        <f t="shared" si="14"/>
        <v/>
      </c>
      <c r="P23" s="25" t="str">
        <f t="shared" si="14"/>
        <v/>
      </c>
      <c r="Q23" s="25" t="str">
        <f t="shared" si="15"/>
        <v/>
      </c>
      <c r="R23" s="25" t="str">
        <f t="shared" si="16"/>
        <v/>
      </c>
      <c r="S23" s="25" t="str">
        <f t="shared" si="17"/>
        <v/>
      </c>
      <c r="T23" s="25" t="str">
        <f t="shared" si="18"/>
        <v/>
      </c>
      <c r="U23" s="25" t="str">
        <f t="shared" si="19"/>
        <v/>
      </c>
      <c r="V23" s="25" t="str">
        <f t="shared" si="20"/>
        <v/>
      </c>
      <c r="W23" s="45"/>
      <c r="X23" s="25" t="str">
        <f t="shared" ca="1" si="21"/>
        <v/>
      </c>
      <c r="Y23" s="25" t="str">
        <f t="shared" ca="1" si="22"/>
        <v/>
      </c>
      <c r="Z23" s="25" t="str">
        <f t="shared" ca="1" si="23"/>
        <v/>
      </c>
      <c r="AA23" s="25" t="str">
        <f t="shared" ca="1" si="24"/>
        <v/>
      </c>
      <c r="AB23" s="25" t="str">
        <f t="shared" ca="1" si="25"/>
        <v/>
      </c>
      <c r="AC23" s="25" t="str">
        <f t="shared" ca="1" si="26"/>
        <v/>
      </c>
      <c r="AD23" s="25" t="str">
        <f t="shared" si="27"/>
        <v/>
      </c>
      <c r="AE23" s="25"/>
      <c r="AF23" s="25"/>
      <c r="AG23" s="25"/>
      <c r="AH23" s="45"/>
      <c r="AI23" s="25" t="str">
        <f t="shared" ca="1" si="2"/>
        <v/>
      </c>
      <c r="AJ23" s="25" t="str">
        <f t="shared" ca="1" si="3"/>
        <v/>
      </c>
      <c r="AK23" s="25" t="str">
        <f t="shared" ca="1" si="4"/>
        <v/>
      </c>
      <c r="AL23" s="25" t="str">
        <f t="shared" ca="1" si="5"/>
        <v/>
      </c>
      <c r="AM23" s="25" t="str">
        <f t="shared" ca="1" si="6"/>
        <v/>
      </c>
      <c r="AN23" s="25" t="str">
        <f t="shared" ca="1" si="7"/>
        <v/>
      </c>
      <c r="AO23" s="25" t="str">
        <f t="shared" si="8"/>
        <v/>
      </c>
      <c r="AP23" s="25" t="str">
        <f t="shared" si="9"/>
        <v/>
      </c>
      <c r="AQ23" s="25" t="str">
        <f t="shared" si="10"/>
        <v/>
      </c>
      <c r="AR23" s="25" t="str">
        <f t="shared" si="11"/>
        <v/>
      </c>
    </row>
    <row r="24" spans="1:44" s="43" customFormat="1">
      <c r="A24" s="162" t="s">
        <v>119</v>
      </c>
      <c r="B24" s="163">
        <f t="shared" ref="B24:J24" si="33">SUM(B19:B23)</f>
        <v>0</v>
      </c>
      <c r="C24" s="163">
        <f t="shared" si="33"/>
        <v>0</v>
      </c>
      <c r="D24" s="163">
        <f t="shared" si="33"/>
        <v>0</v>
      </c>
      <c r="E24" s="163">
        <f t="shared" si="33"/>
        <v>0</v>
      </c>
      <c r="F24" s="163">
        <f t="shared" si="33"/>
        <v>0</v>
      </c>
      <c r="G24" s="163">
        <f t="shared" si="33"/>
        <v>0</v>
      </c>
      <c r="H24" s="163">
        <f t="shared" si="33"/>
        <v>0</v>
      </c>
      <c r="I24" s="163">
        <f t="shared" si="33"/>
        <v>0</v>
      </c>
      <c r="J24" s="163">
        <f t="shared" si="33"/>
        <v>0</v>
      </c>
      <c r="K24" s="163">
        <f>SUM(K19:K23)</f>
        <v>0</v>
      </c>
      <c r="L24" s="19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5"/>
      <c r="X24" s="164"/>
      <c r="Y24" s="164"/>
      <c r="Z24" s="164"/>
      <c r="AA24" s="164"/>
      <c r="AB24" s="164"/>
      <c r="AC24" s="164"/>
      <c r="AD24" s="164"/>
      <c r="AE24" s="164"/>
      <c r="AF24" s="164"/>
      <c r="AG24" s="164"/>
      <c r="AH24" s="165"/>
      <c r="AI24" s="164"/>
      <c r="AJ24" s="164"/>
      <c r="AK24" s="164"/>
      <c r="AL24" s="164"/>
      <c r="AM24" s="164"/>
      <c r="AN24" s="164"/>
      <c r="AO24" s="164"/>
      <c r="AP24" s="164"/>
      <c r="AQ24" s="164"/>
      <c r="AR24" s="164"/>
    </row>
    <row r="25" spans="1:44" s="43" customFormat="1">
      <c r="A25" s="162" t="s">
        <v>130</v>
      </c>
      <c r="B25" s="163">
        <f t="shared" ref="B25:J25" si="34">B18+B24</f>
        <v>0</v>
      </c>
      <c r="C25" s="163">
        <f t="shared" si="34"/>
        <v>0</v>
      </c>
      <c r="D25" s="163">
        <f t="shared" si="34"/>
        <v>0</v>
      </c>
      <c r="E25" s="163">
        <f t="shared" si="34"/>
        <v>0</v>
      </c>
      <c r="F25" s="163">
        <f t="shared" si="34"/>
        <v>0</v>
      </c>
      <c r="G25" s="163">
        <f t="shared" si="34"/>
        <v>0</v>
      </c>
      <c r="H25" s="163">
        <f t="shared" si="34"/>
        <v>0</v>
      </c>
      <c r="I25" s="163">
        <f t="shared" si="34"/>
        <v>0</v>
      </c>
      <c r="J25" s="163">
        <f t="shared" si="34"/>
        <v>0</v>
      </c>
      <c r="K25" s="163">
        <f>K18+K24</f>
        <v>0</v>
      </c>
      <c r="L25" s="19"/>
      <c r="M25" s="164" t="str">
        <f>IFERROR(IF(#REF!=0,"",B25/B$3),"")</f>
        <v/>
      </c>
      <c r="N25" s="164" t="str">
        <f>IFERROR(IF(#REF!=0,"",C25/C$3),"")</f>
        <v/>
      </c>
      <c r="O25" s="164" t="str">
        <f>IFERROR(IF(#REF!=0,"",D25/D$3),"")</f>
        <v/>
      </c>
      <c r="P25" s="164" t="str">
        <f>IFERROR(IF(#REF!=0,"",E25/E$3),"")</f>
        <v/>
      </c>
      <c r="Q25" s="164" t="str">
        <f>IFERROR(IF(#REF!=0,"",F25/F$3),"")</f>
        <v/>
      </c>
      <c r="R25" s="164" t="str">
        <f>IFERROR(IF(#REF!=0,"",G25/G$3),"")</f>
        <v/>
      </c>
      <c r="S25" s="164" t="str">
        <f>IFERROR(IF(#REF!=0,"",H25/H$3),"")</f>
        <v/>
      </c>
      <c r="T25" s="164" t="str">
        <f>IFERROR(IF(#REF!=0,"",I25/I$3),"")</f>
        <v/>
      </c>
      <c r="U25" s="164" t="str">
        <f>IFERROR(IF(#REF!=0,"",J25/J$3),"")</f>
        <v/>
      </c>
      <c r="V25" s="164" t="str">
        <f>IFERROR(IF(#REF!=0,"",K25/K$3),"")</f>
        <v/>
      </c>
      <c r="W25" s="165"/>
      <c r="X25" s="164" t="str">
        <f t="shared" ca="1" si="21"/>
        <v/>
      </c>
      <c r="Y25" s="164" t="str">
        <f t="shared" ca="1" si="22"/>
        <v/>
      </c>
      <c r="Z25" s="164" t="str">
        <f t="shared" ca="1" si="23"/>
        <v/>
      </c>
      <c r="AA25" s="164" t="str">
        <f t="shared" ca="1" si="24"/>
        <v/>
      </c>
      <c r="AB25" s="164" t="str">
        <f t="shared" ca="1" si="25"/>
        <v/>
      </c>
      <c r="AC25" s="164" t="str">
        <f t="shared" ca="1" si="26"/>
        <v/>
      </c>
      <c r="AD25" s="164" t="str">
        <f t="shared" si="27"/>
        <v/>
      </c>
      <c r="AE25" s="164"/>
      <c r="AF25" s="164"/>
      <c r="AG25" s="164"/>
      <c r="AH25" s="165"/>
      <c r="AI25" s="164" t="str">
        <f t="shared" ca="1" si="2"/>
        <v/>
      </c>
      <c r="AJ25" s="164" t="str">
        <f t="shared" ca="1" si="3"/>
        <v/>
      </c>
      <c r="AK25" s="164" t="str">
        <f t="shared" ca="1" si="4"/>
        <v/>
      </c>
      <c r="AL25" s="164" t="str">
        <f t="shared" ca="1" si="5"/>
        <v/>
      </c>
      <c r="AM25" s="164" t="str">
        <f t="shared" ca="1" si="6"/>
        <v/>
      </c>
      <c r="AN25" s="164" t="str">
        <f t="shared" ca="1" si="7"/>
        <v/>
      </c>
      <c r="AO25" s="164" t="str">
        <f t="shared" si="8"/>
        <v/>
      </c>
      <c r="AP25" s="164" t="str">
        <f t="shared" si="9"/>
        <v/>
      </c>
      <c r="AQ25" s="164" t="str">
        <f t="shared" si="10"/>
        <v/>
      </c>
      <c r="AR25" s="164" t="str">
        <f t="shared" si="11"/>
        <v/>
      </c>
    </row>
    <row r="26" spans="1:44">
      <c r="A26" s="23" t="s">
        <v>126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M26" s="25" t="str">
        <f t="shared" ref="M26:V26" si="35">IFERROR(IF(M25=0,"",B26/B$3),"")</f>
        <v/>
      </c>
      <c r="N26" s="25" t="str">
        <f t="shared" si="35"/>
        <v/>
      </c>
      <c r="O26" s="25" t="str">
        <f t="shared" si="35"/>
        <v/>
      </c>
      <c r="P26" s="25" t="str">
        <f t="shared" si="35"/>
        <v/>
      </c>
      <c r="Q26" s="25" t="str">
        <f t="shared" si="35"/>
        <v/>
      </c>
      <c r="R26" s="25" t="str">
        <f t="shared" si="35"/>
        <v/>
      </c>
      <c r="S26" s="25" t="str">
        <f t="shared" si="35"/>
        <v/>
      </c>
      <c r="T26" s="25" t="str">
        <f t="shared" si="35"/>
        <v/>
      </c>
      <c r="U26" s="25" t="str">
        <f t="shared" si="35"/>
        <v/>
      </c>
      <c r="V26" s="25" t="str">
        <f t="shared" si="35"/>
        <v/>
      </c>
      <c r="W26" s="45"/>
      <c r="X26" s="25" t="str">
        <f t="shared" ca="1" si="21"/>
        <v/>
      </c>
      <c r="Y26" s="25" t="str">
        <f t="shared" ca="1" si="22"/>
        <v/>
      </c>
      <c r="Z26" s="25" t="str">
        <f t="shared" ca="1" si="23"/>
        <v/>
      </c>
      <c r="AA26" s="25" t="str">
        <f t="shared" ca="1" si="24"/>
        <v/>
      </c>
      <c r="AB26" s="25" t="str">
        <f t="shared" ca="1" si="25"/>
        <v/>
      </c>
      <c r="AC26" s="25" t="str">
        <f t="shared" ca="1" si="26"/>
        <v/>
      </c>
      <c r="AD26" s="25" t="str">
        <f t="shared" si="27"/>
        <v/>
      </c>
      <c r="AE26" s="25"/>
      <c r="AF26" s="25"/>
      <c r="AG26" s="25"/>
      <c r="AH26" s="45"/>
      <c r="AI26" s="25" t="str">
        <f t="shared" ca="1" si="2"/>
        <v/>
      </c>
      <c r="AJ26" s="25" t="str">
        <f t="shared" ca="1" si="3"/>
        <v/>
      </c>
      <c r="AK26" s="25" t="str">
        <f t="shared" ca="1" si="4"/>
        <v/>
      </c>
      <c r="AL26" s="25" t="str">
        <f t="shared" ca="1" si="5"/>
        <v/>
      </c>
      <c r="AM26" s="25" t="str">
        <f t="shared" ca="1" si="6"/>
        <v/>
      </c>
      <c r="AN26" s="25" t="str">
        <f t="shared" ca="1" si="7"/>
        <v/>
      </c>
      <c r="AO26" s="25" t="str">
        <f t="shared" si="8"/>
        <v/>
      </c>
      <c r="AP26" s="25" t="str">
        <f t="shared" si="9"/>
        <v/>
      </c>
      <c r="AQ26" s="25" t="str">
        <f t="shared" si="10"/>
        <v/>
      </c>
      <c r="AR26" s="25" t="str">
        <f t="shared" si="11"/>
        <v/>
      </c>
    </row>
    <row r="27" spans="1:44" s="170" customFormat="1">
      <c r="A27" s="166" t="s">
        <v>120</v>
      </c>
      <c r="B27" s="10">
        <f t="shared" ref="B27:J27" si="36">B41</f>
        <v>0</v>
      </c>
      <c r="C27" s="10">
        <f t="shared" si="36"/>
        <v>0</v>
      </c>
      <c r="D27" s="10">
        <f t="shared" si="36"/>
        <v>0</v>
      </c>
      <c r="E27" s="10">
        <f t="shared" si="36"/>
        <v>0</v>
      </c>
      <c r="F27" s="10">
        <f t="shared" si="36"/>
        <v>0</v>
      </c>
      <c r="G27" s="10">
        <f t="shared" si="36"/>
        <v>0</v>
      </c>
      <c r="H27" s="166">
        <f t="shared" si="36"/>
        <v>0</v>
      </c>
      <c r="I27" s="166">
        <f t="shared" si="36"/>
        <v>0</v>
      </c>
      <c r="J27" s="166">
        <f t="shared" si="36"/>
        <v>0</v>
      </c>
      <c r="K27" s="166">
        <f>K41</f>
        <v>0</v>
      </c>
      <c r="L27" s="167"/>
      <c r="M27" s="168" t="str">
        <f t="shared" si="12"/>
        <v/>
      </c>
      <c r="N27" s="168" t="str">
        <f t="shared" si="13"/>
        <v/>
      </c>
      <c r="O27" s="168" t="str">
        <f t="shared" si="14"/>
        <v/>
      </c>
      <c r="P27" s="168" t="str">
        <f t="shared" si="14"/>
        <v/>
      </c>
      <c r="Q27" s="168" t="str">
        <f t="shared" si="15"/>
        <v/>
      </c>
      <c r="R27" s="168" t="str">
        <f t="shared" si="16"/>
        <v/>
      </c>
      <c r="S27" s="168" t="str">
        <f t="shared" si="17"/>
        <v/>
      </c>
      <c r="T27" s="168" t="str">
        <f t="shared" si="18"/>
        <v/>
      </c>
      <c r="U27" s="168" t="str">
        <f t="shared" si="19"/>
        <v/>
      </c>
      <c r="V27" s="168" t="str">
        <f t="shared" si="20"/>
        <v/>
      </c>
      <c r="W27" s="169"/>
      <c r="X27" s="168" t="str">
        <f t="shared" ca="1" si="21"/>
        <v/>
      </c>
      <c r="Y27" s="168" t="str">
        <f t="shared" ca="1" si="22"/>
        <v/>
      </c>
      <c r="Z27" s="168" t="str">
        <f t="shared" ca="1" si="23"/>
        <v/>
      </c>
      <c r="AA27" s="168" t="str">
        <f t="shared" ca="1" si="24"/>
        <v/>
      </c>
      <c r="AB27" s="168" t="str">
        <f t="shared" ca="1" si="25"/>
        <v/>
      </c>
      <c r="AC27" s="168" t="str">
        <f t="shared" ca="1" si="26"/>
        <v/>
      </c>
      <c r="AD27" s="168" t="str">
        <f t="shared" si="27"/>
        <v/>
      </c>
      <c r="AE27" s="168"/>
      <c r="AF27" s="168"/>
      <c r="AG27" s="168"/>
      <c r="AH27" s="169"/>
      <c r="AI27" s="168" t="str">
        <f t="shared" ca="1" si="2"/>
        <v/>
      </c>
      <c r="AJ27" s="168" t="str">
        <f t="shared" ca="1" si="3"/>
        <v/>
      </c>
      <c r="AK27" s="168" t="str">
        <f t="shared" ca="1" si="4"/>
        <v/>
      </c>
      <c r="AL27" s="168" t="str">
        <f t="shared" ca="1" si="5"/>
        <v/>
      </c>
      <c r="AM27" s="168" t="str">
        <f t="shared" ca="1" si="6"/>
        <v/>
      </c>
      <c r="AN27" s="168" t="str">
        <f t="shared" ca="1" si="7"/>
        <v/>
      </c>
      <c r="AO27" s="168" t="str">
        <f t="shared" si="8"/>
        <v/>
      </c>
      <c r="AP27" s="168" t="str">
        <f t="shared" si="9"/>
        <v/>
      </c>
      <c r="AQ27" s="168" t="str">
        <f t="shared" si="10"/>
        <v/>
      </c>
      <c r="AR27" s="168" t="str">
        <f t="shared" si="11"/>
        <v/>
      </c>
    </row>
    <row r="28" spans="1:44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45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45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45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45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4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45"/>
      <c r="AI30" s="25"/>
      <c r="AJ30" s="25"/>
      <c r="AK30" s="25"/>
      <c r="AL30" s="25"/>
      <c r="AM30" s="25"/>
      <c r="AN30" s="25"/>
      <c r="AO30" s="25"/>
      <c r="AP30" s="25"/>
      <c r="AQ30" s="25"/>
      <c r="AR30" s="25"/>
    </row>
    <row r="31" spans="1:44"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45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45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45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45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45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45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45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45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>
      <c r="A35" s="23"/>
      <c r="B35" s="24"/>
      <c r="C35" s="24"/>
      <c r="D35" s="24"/>
      <c r="E35" s="24"/>
      <c r="F35" s="24"/>
      <c r="G35" s="24"/>
      <c r="H35" s="24"/>
      <c r="I35" s="24"/>
      <c r="J35" s="24"/>
      <c r="K35" s="24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4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45"/>
      <c r="AI35" s="25"/>
      <c r="AJ35" s="25"/>
      <c r="AK35" s="25"/>
      <c r="AL35" s="25"/>
      <c r="AM35" s="25"/>
      <c r="AN35" s="25"/>
      <c r="AO35" s="25"/>
      <c r="AP35" s="25"/>
      <c r="AQ35" s="25"/>
      <c r="AR35" s="25"/>
    </row>
    <row r="36" spans="1:44" hidden="1">
      <c r="A36" s="44" t="s">
        <v>140</v>
      </c>
      <c r="B36" s="44">
        <f t="shared" ref="B36:K36" si="37">B3</f>
        <v>0</v>
      </c>
      <c r="C36" s="44">
        <f t="shared" si="37"/>
        <v>0</v>
      </c>
      <c r="D36" s="44">
        <f t="shared" si="37"/>
        <v>0</v>
      </c>
      <c r="E36" s="44">
        <f t="shared" si="37"/>
        <v>0</v>
      </c>
      <c r="F36" s="44">
        <f t="shared" si="37"/>
        <v>0</v>
      </c>
      <c r="G36" s="44">
        <f t="shared" si="37"/>
        <v>0</v>
      </c>
      <c r="H36" s="44">
        <f t="shared" si="37"/>
        <v>0</v>
      </c>
      <c r="I36" s="44">
        <f t="shared" si="37"/>
        <v>0</v>
      </c>
      <c r="J36" s="44">
        <f t="shared" si="37"/>
        <v>0</v>
      </c>
      <c r="K36" s="44">
        <f t="shared" si="37"/>
        <v>0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45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45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hidden="1">
      <c r="A37" s="44" t="s">
        <v>141</v>
      </c>
      <c r="B37" s="44">
        <f>B36+B4+B5+B6</f>
        <v>0</v>
      </c>
      <c r="C37" s="44">
        <f t="shared" ref="C37:K37" si="38">C36+C4+C5+C6</f>
        <v>0</v>
      </c>
      <c r="D37" s="44">
        <f t="shared" si="38"/>
        <v>0</v>
      </c>
      <c r="E37" s="44">
        <f t="shared" si="38"/>
        <v>0</v>
      </c>
      <c r="F37" s="44">
        <f t="shared" si="38"/>
        <v>0</v>
      </c>
      <c r="G37" s="44">
        <f t="shared" si="38"/>
        <v>0</v>
      </c>
      <c r="H37" s="44">
        <f t="shared" si="38"/>
        <v>0</v>
      </c>
      <c r="I37" s="44">
        <f t="shared" si="38"/>
        <v>0</v>
      </c>
      <c r="J37" s="44">
        <f t="shared" si="38"/>
        <v>0</v>
      </c>
      <c r="K37" s="44">
        <f t="shared" si="38"/>
        <v>0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45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45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hidden="1">
      <c r="A38" s="44" t="s">
        <v>142</v>
      </c>
      <c r="B38" s="44">
        <f>B37+B8+B9+B10</f>
        <v>0</v>
      </c>
      <c r="C38" s="44">
        <f t="shared" ref="C38:K38" si="39">C37+C8+C9+C10</f>
        <v>0</v>
      </c>
      <c r="D38" s="44">
        <f>D37+D8+D9+D10</f>
        <v>0</v>
      </c>
      <c r="E38" s="44">
        <f t="shared" si="39"/>
        <v>0</v>
      </c>
      <c r="F38" s="44">
        <f t="shared" si="39"/>
        <v>0</v>
      </c>
      <c r="G38" s="44">
        <f t="shared" si="39"/>
        <v>0</v>
      </c>
      <c r="H38" s="44">
        <f t="shared" si="39"/>
        <v>0</v>
      </c>
      <c r="I38" s="44">
        <f t="shared" si="39"/>
        <v>0</v>
      </c>
      <c r="J38" s="44">
        <f t="shared" si="39"/>
        <v>0</v>
      </c>
      <c r="K38" s="44">
        <f t="shared" si="39"/>
        <v>0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45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45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hidden="1">
      <c r="A39" s="44" t="s">
        <v>143</v>
      </c>
      <c r="B39" s="44">
        <f>B38+B12+B13+B14+B15+B16+B17</f>
        <v>0</v>
      </c>
      <c r="C39" s="44">
        <f t="shared" ref="C39:K39" si="40">C38+C12+C13+C14+C15+C16+C17</f>
        <v>0</v>
      </c>
      <c r="D39" s="44">
        <f t="shared" si="40"/>
        <v>0</v>
      </c>
      <c r="E39" s="44">
        <f t="shared" si="40"/>
        <v>0</v>
      </c>
      <c r="F39" s="44">
        <f t="shared" si="40"/>
        <v>0</v>
      </c>
      <c r="G39" s="44">
        <f t="shared" si="40"/>
        <v>0</v>
      </c>
      <c r="H39" s="44">
        <f t="shared" si="40"/>
        <v>0</v>
      </c>
      <c r="I39" s="44">
        <f t="shared" si="40"/>
        <v>0</v>
      </c>
      <c r="J39" s="44">
        <f t="shared" si="40"/>
        <v>0</v>
      </c>
      <c r="K39" s="44">
        <f t="shared" si="40"/>
        <v>0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45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45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hidden="1">
      <c r="A40" s="44" t="s">
        <v>116</v>
      </c>
      <c r="B40" s="44">
        <f>B39+B19+B20+B21+B22+B23</f>
        <v>0</v>
      </c>
      <c r="C40" s="44">
        <f>C39+C19+C20+C21+C22+C23</f>
        <v>0</v>
      </c>
      <c r="D40" s="44">
        <f t="shared" ref="D40:K40" si="41">D39+D19+D20+D21+D22+D23</f>
        <v>0</v>
      </c>
      <c r="E40" s="44">
        <f t="shared" si="41"/>
        <v>0</v>
      </c>
      <c r="F40" s="44">
        <f t="shared" si="41"/>
        <v>0</v>
      </c>
      <c r="G40" s="44">
        <f t="shared" si="41"/>
        <v>0</v>
      </c>
      <c r="H40" s="44">
        <f t="shared" si="41"/>
        <v>0</v>
      </c>
      <c r="I40" s="44">
        <f t="shared" si="41"/>
        <v>0</v>
      </c>
      <c r="J40" s="44">
        <f t="shared" si="41"/>
        <v>0</v>
      </c>
      <c r="K40" s="44">
        <f t="shared" si="41"/>
        <v>0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45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45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hidden="1">
      <c r="A41" s="139" t="s">
        <v>116</v>
      </c>
      <c r="B41" s="10">
        <f t="shared" ref="B41:K41" si="42">B40+B26</f>
        <v>0</v>
      </c>
      <c r="C41" s="10">
        <f t="shared" si="42"/>
        <v>0</v>
      </c>
      <c r="D41" s="10">
        <f t="shared" si="42"/>
        <v>0</v>
      </c>
      <c r="E41" s="10">
        <f t="shared" si="42"/>
        <v>0</v>
      </c>
      <c r="F41" s="10">
        <f t="shared" si="42"/>
        <v>0</v>
      </c>
      <c r="G41" s="10">
        <f t="shared" si="42"/>
        <v>0</v>
      </c>
      <c r="H41" s="10">
        <f t="shared" si="42"/>
        <v>0</v>
      </c>
      <c r="I41" s="10">
        <f t="shared" si="42"/>
        <v>0</v>
      </c>
      <c r="J41" s="10">
        <f t="shared" si="42"/>
        <v>0</v>
      </c>
      <c r="K41" s="10">
        <f t="shared" si="42"/>
        <v>0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4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45"/>
      <c r="AI41" s="25"/>
      <c r="AJ41" s="25"/>
      <c r="AK41" s="25"/>
      <c r="AL41" s="25"/>
      <c r="AM41" s="25"/>
      <c r="AN41" s="25"/>
      <c r="AO41" s="25"/>
      <c r="AP41" s="25"/>
      <c r="AQ41" s="25"/>
      <c r="AR41" s="25"/>
    </row>
    <row r="42" spans="1:44">
      <c r="A42" s="26"/>
      <c r="B42" s="27"/>
      <c r="C42" s="27"/>
      <c r="D42" s="27"/>
      <c r="E42" s="27"/>
      <c r="F42" s="27"/>
      <c r="G42" s="27"/>
      <c r="H42" s="27"/>
      <c r="I42" s="27"/>
      <c r="J42" s="27"/>
      <c r="K42" s="27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45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45"/>
      <c r="AI42" s="28"/>
      <c r="AJ42" s="28"/>
      <c r="AK42" s="28"/>
      <c r="AL42" s="28"/>
      <c r="AM42" s="28"/>
      <c r="AN42" s="28"/>
      <c r="AO42" s="28"/>
      <c r="AP42" s="28"/>
      <c r="AQ42" s="28"/>
      <c r="AR42" s="28"/>
    </row>
    <row r="43" spans="1:44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1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45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45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45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45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>
      <c r="A45" s="23"/>
      <c r="B45" s="24"/>
      <c r="C45" s="24"/>
      <c r="D45" s="24"/>
      <c r="E45" s="24"/>
      <c r="F45" s="24"/>
      <c r="G45" s="24"/>
      <c r="H45" s="24"/>
      <c r="I45" s="24"/>
      <c r="J45" s="24"/>
      <c r="K45" s="24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4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45"/>
      <c r="AI45" s="25"/>
      <c r="AJ45" s="25"/>
      <c r="AK45" s="25"/>
      <c r="AL45" s="25"/>
      <c r="AM45" s="25"/>
      <c r="AN45" s="25"/>
      <c r="AO45" s="25"/>
      <c r="AP45" s="25"/>
      <c r="AQ45" s="25"/>
      <c r="AR45" s="25"/>
    </row>
    <row r="46" spans="1:44">
      <c r="A46" s="23"/>
      <c r="B46" s="24"/>
      <c r="C46" s="24"/>
      <c r="D46" s="24"/>
      <c r="E46" s="24"/>
      <c r="F46" s="24"/>
      <c r="G46" s="24"/>
      <c r="H46" s="24"/>
      <c r="I46" s="24"/>
      <c r="J46" s="24"/>
      <c r="K46" s="24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4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45"/>
      <c r="AI46" s="25"/>
      <c r="AJ46" s="25"/>
      <c r="AK46" s="25"/>
      <c r="AL46" s="25"/>
      <c r="AM46" s="25"/>
      <c r="AN46" s="25"/>
      <c r="AO46" s="25"/>
      <c r="AP46" s="25"/>
      <c r="AQ46" s="25"/>
      <c r="AR46" s="25"/>
    </row>
    <row r="47" spans="1:44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45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45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45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45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45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45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45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45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>
      <c r="A51" s="20"/>
      <c r="B51" s="21"/>
      <c r="C51" s="21"/>
      <c r="D51" s="21"/>
      <c r="E51" s="21"/>
      <c r="F51" s="21"/>
      <c r="G51" s="21"/>
      <c r="H51" s="21"/>
      <c r="I51" s="21"/>
      <c r="J51" s="21"/>
      <c r="K51" s="21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45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45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>
      <c r="A52" s="26"/>
      <c r="B52" s="27"/>
      <c r="C52" s="27"/>
      <c r="D52" s="27"/>
      <c r="E52" s="27"/>
      <c r="F52" s="27"/>
      <c r="G52" s="27"/>
      <c r="H52" s="27"/>
      <c r="I52" s="27"/>
      <c r="J52" s="27"/>
      <c r="K52" s="27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45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45"/>
      <c r="AI52" s="28"/>
      <c r="AJ52" s="28"/>
      <c r="AK52" s="28"/>
      <c r="AL52" s="28"/>
      <c r="AM52" s="28"/>
      <c r="AN52" s="28"/>
      <c r="AO52" s="28"/>
      <c r="AP52" s="28"/>
      <c r="AQ52" s="28"/>
      <c r="AR52" s="28"/>
    </row>
    <row r="53" spans="1:44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45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45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>
      <c r="A54" s="20"/>
      <c r="B54" s="21"/>
      <c r="C54" s="21"/>
      <c r="D54" s="21"/>
      <c r="E54" s="21"/>
      <c r="F54" s="21"/>
      <c r="G54" s="21"/>
      <c r="H54" s="21"/>
      <c r="I54" s="21"/>
      <c r="J54" s="21"/>
      <c r="K54" s="21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45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45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>
      <c r="A55" s="23"/>
      <c r="B55" s="24"/>
      <c r="C55" s="24"/>
      <c r="D55" s="24"/>
      <c r="E55" s="24"/>
      <c r="F55" s="24"/>
      <c r="G55" s="24"/>
      <c r="H55" s="24"/>
      <c r="I55" s="24"/>
      <c r="J55" s="24"/>
      <c r="K55" s="24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4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45"/>
      <c r="AI55" s="25"/>
      <c r="AJ55" s="25"/>
      <c r="AK55" s="25"/>
      <c r="AL55" s="25"/>
      <c r="AM55" s="25"/>
      <c r="AN55" s="25"/>
      <c r="AO55" s="25"/>
      <c r="AP55" s="25"/>
      <c r="AQ55" s="25"/>
      <c r="AR55" s="25"/>
    </row>
    <row r="56" spans="1:44">
      <c r="A56" s="20"/>
      <c r="B56" s="21"/>
      <c r="C56" s="21"/>
      <c r="D56" s="21"/>
      <c r="E56" s="21"/>
      <c r="F56" s="21"/>
      <c r="G56" s="21"/>
      <c r="H56" s="21"/>
      <c r="I56" s="21"/>
      <c r="J56" s="21"/>
      <c r="K56" s="21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5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45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>
      <c r="A57" s="23"/>
      <c r="B57" s="24"/>
      <c r="C57" s="24"/>
      <c r="D57" s="24"/>
      <c r="E57" s="24"/>
      <c r="F57" s="24"/>
      <c r="G57" s="24"/>
      <c r="H57" s="24"/>
      <c r="I57" s="24"/>
      <c r="J57" s="24"/>
      <c r="K57" s="24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4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45"/>
      <c r="AI57" s="25"/>
      <c r="AJ57" s="25"/>
      <c r="AK57" s="25"/>
      <c r="AL57" s="25"/>
      <c r="AM57" s="25"/>
      <c r="AN57" s="25"/>
      <c r="AO57" s="25"/>
      <c r="AP57" s="25"/>
      <c r="AQ57" s="25"/>
      <c r="AR57" s="25"/>
    </row>
    <row r="58" spans="1:44">
      <c r="A58" s="23"/>
      <c r="B58" s="24"/>
      <c r="C58" s="24"/>
      <c r="D58" s="24"/>
      <c r="E58" s="24"/>
      <c r="F58" s="24"/>
      <c r="G58" s="24"/>
      <c r="H58" s="24"/>
      <c r="I58" s="24"/>
      <c r="J58" s="24"/>
      <c r="K58" s="24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4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45"/>
      <c r="AI58" s="25"/>
      <c r="AJ58" s="25"/>
      <c r="AK58" s="25"/>
      <c r="AL58" s="25"/>
      <c r="AM58" s="25"/>
      <c r="AN58" s="25"/>
      <c r="AO58" s="25"/>
      <c r="AP58" s="25"/>
      <c r="AQ58" s="25"/>
      <c r="AR58" s="25"/>
    </row>
    <row r="59" spans="1:44">
      <c r="A59" s="20"/>
      <c r="B59" s="21"/>
      <c r="C59" s="21"/>
      <c r="D59" s="21"/>
      <c r="E59" s="21"/>
      <c r="F59" s="21"/>
      <c r="G59" s="21"/>
      <c r="H59" s="21"/>
      <c r="I59" s="21"/>
      <c r="J59" s="21"/>
      <c r="K59" s="21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45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45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>
      <c r="A60" s="20"/>
      <c r="B60" s="21"/>
      <c r="C60" s="21"/>
      <c r="D60" s="21"/>
      <c r="E60" s="21"/>
      <c r="F60" s="21"/>
      <c r="G60" s="21"/>
      <c r="H60" s="21"/>
      <c r="I60" s="21"/>
      <c r="J60" s="21"/>
      <c r="K60" s="21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45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45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>
      <c r="A61" s="23"/>
      <c r="B61" s="24"/>
      <c r="C61" s="24"/>
      <c r="D61" s="24"/>
      <c r="E61" s="24"/>
      <c r="F61" s="24"/>
      <c r="G61" s="24"/>
      <c r="H61" s="24"/>
      <c r="I61" s="24"/>
      <c r="J61" s="24"/>
      <c r="K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</row>
    <row r="62" spans="1:44">
      <c r="A62" s="23"/>
      <c r="B62" s="24"/>
      <c r="C62" s="24"/>
      <c r="D62" s="24"/>
      <c r="E62" s="24"/>
      <c r="F62" s="24"/>
      <c r="G62" s="24"/>
      <c r="H62" s="24"/>
      <c r="I62" s="24"/>
      <c r="J62" s="24"/>
      <c r="K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</row>
    <row r="63" spans="1:44">
      <c r="A63" s="23"/>
      <c r="B63" s="24"/>
      <c r="C63" s="24"/>
      <c r="D63" s="24"/>
      <c r="E63" s="24"/>
      <c r="F63" s="24"/>
      <c r="G63" s="24"/>
      <c r="H63" s="24"/>
      <c r="I63" s="24"/>
      <c r="J63" s="24"/>
      <c r="K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</row>
    <row r="64" spans="1:44">
      <c r="A64" s="23"/>
      <c r="B64" s="24"/>
      <c r="C64" s="24"/>
      <c r="D64" s="24"/>
      <c r="E64" s="24"/>
      <c r="F64" s="24"/>
      <c r="G64" s="24"/>
      <c r="H64" s="24"/>
      <c r="I64" s="24"/>
      <c r="J64" s="24"/>
      <c r="K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</row>
    <row r="65" spans="1:44">
      <c r="A65" s="23"/>
      <c r="B65" s="24"/>
      <c r="C65" s="24"/>
      <c r="D65" s="24"/>
      <c r="E65" s="24"/>
      <c r="F65" s="24"/>
      <c r="G65" s="24"/>
      <c r="H65" s="24"/>
      <c r="I65" s="24"/>
      <c r="J65" s="24"/>
      <c r="K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</row>
    <row r="66" spans="1:44">
      <c r="A66" s="23"/>
      <c r="B66" s="24"/>
      <c r="C66" s="24"/>
      <c r="D66" s="24"/>
      <c r="E66" s="24"/>
      <c r="F66" s="24"/>
      <c r="G66" s="24"/>
      <c r="H66" s="24"/>
      <c r="I66" s="24"/>
      <c r="J66" s="24"/>
      <c r="K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</row>
    <row r="67" spans="1:44">
      <c r="A67" s="20"/>
      <c r="B67" s="21"/>
      <c r="C67" s="21"/>
      <c r="D67" s="21"/>
      <c r="E67" s="21"/>
      <c r="F67" s="21"/>
      <c r="G67" s="21"/>
      <c r="H67" s="21"/>
      <c r="I67" s="21"/>
      <c r="J67" s="21"/>
      <c r="K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</row>
    <row r="68" spans="1:44">
      <c r="A68" s="20"/>
      <c r="B68" s="21"/>
      <c r="C68" s="21"/>
      <c r="D68" s="21"/>
      <c r="E68" s="21"/>
      <c r="F68" s="21"/>
      <c r="G68" s="21"/>
      <c r="H68" s="21"/>
      <c r="I68" s="21"/>
      <c r="J68" s="21"/>
      <c r="K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</row>
    <row r="69" spans="1:44">
      <c r="A69" s="29"/>
      <c r="B69" s="30"/>
      <c r="C69" s="30"/>
      <c r="D69" s="30"/>
      <c r="E69" s="30"/>
      <c r="F69" s="30"/>
      <c r="G69" s="30"/>
      <c r="H69" s="30"/>
      <c r="I69" s="30"/>
      <c r="J69" s="30"/>
      <c r="K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</row>
  </sheetData>
  <sheetProtection algorithmName="SHA-512" hashValue="VBnuUrvhcojHI9S05QAmUIPJqH9yzHy6XUU8uK0X1iaBBJQVKNeEUC6ieHhyIR+qCV7d2hp8EpbuSNhCJJNwnw==" saltValue="Vd9P5xqF66RRP2wiyvxNiQ==" spinCount="100000" sheet="1" formatCells="0" formatColumns="0" formatRows="0" sort="0" autoFilter="0" pivotTables="0"/>
  <protectedRanges>
    <protectedRange sqref="B3:G6 B8:G10 B12:G17 B19:G23 B26:G26" name="A2"/>
    <protectedRange sqref="B3:K6 B8:K10 B12:K17 B19:K23 B26:K26" name="PYG"/>
  </protectedRanges>
  <mergeCells count="4">
    <mergeCell ref="M1:V1"/>
    <mergeCell ref="X1:AG1"/>
    <mergeCell ref="AI1:AR1"/>
    <mergeCell ref="A1:K1"/>
  </mergeCells>
  <pageMargins left="0.7" right="0.7" top="1.4305555555555556" bottom="0.75" header="0.3" footer="0.3"/>
  <pageSetup paperSize="9" scale="40" orientation="portrait" r:id="rId1"/>
  <headerFooter>
    <oddHeader>&amp;L&amp;G&amp;C&amp;G&amp;R&amp;G</oddHeader>
  </headerFooter>
  <ignoredErrors>
    <ignoredError sqref="M12:O12 Q12:V12" formula="1"/>
  </ignoredError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showGridLines="0" view="pageLayout" zoomScale="70" zoomScaleNormal="100" zoomScalePageLayoutView="70" workbookViewId="0">
      <selection sqref="A1:F1"/>
    </sheetView>
  </sheetViews>
  <sheetFormatPr baseColWidth="10" defaultRowHeight="14"/>
  <cols>
    <col min="3" max="3" width="46.25" customWidth="1"/>
    <col min="4" max="4" width="33.75" customWidth="1"/>
    <col min="5" max="5" width="6.08203125" customWidth="1"/>
    <col min="6" max="6" width="17.08203125" customWidth="1"/>
  </cols>
  <sheetData>
    <row r="1" spans="1:6" ht="63" customHeight="1">
      <c r="A1" s="202" t="s">
        <v>164</v>
      </c>
      <c r="B1" s="202"/>
      <c r="C1" s="202"/>
      <c r="D1" s="202"/>
      <c r="E1" s="202"/>
      <c r="F1" s="202"/>
    </row>
    <row r="2" spans="1:6" ht="21" customHeight="1">
      <c r="A2" s="44"/>
      <c r="B2" s="205" t="s">
        <v>165</v>
      </c>
      <c r="C2" s="205"/>
      <c r="D2" s="205"/>
      <c r="E2" s="158"/>
      <c r="F2" s="160" t="str">
        <f>IFERROR(IF(SUM(F3:F7)=0,"",SUM(F3:F7)),"")</f>
        <v/>
      </c>
    </row>
    <row r="3" spans="1:6" ht="21" customHeight="1" thickBot="1">
      <c r="B3" s="155"/>
      <c r="C3" s="207" t="s">
        <v>156</v>
      </c>
      <c r="D3" s="207"/>
      <c r="E3" s="156"/>
      <c r="F3" s="159"/>
    </row>
    <row r="4" spans="1:6" ht="21" customHeight="1" thickBot="1">
      <c r="B4" s="155"/>
      <c r="C4" s="207" t="s">
        <v>158</v>
      </c>
      <c r="D4" s="207"/>
      <c r="E4" s="156"/>
      <c r="F4" s="159"/>
    </row>
    <row r="5" spans="1:6" ht="21" customHeight="1" thickBot="1">
      <c r="B5" s="155"/>
      <c r="C5" s="207" t="s">
        <v>159</v>
      </c>
      <c r="D5" s="207"/>
      <c r="E5" s="156"/>
      <c r="F5" s="159"/>
    </row>
    <row r="6" spans="1:6" ht="21" customHeight="1" thickBot="1">
      <c r="B6" s="155"/>
      <c r="C6" s="207" t="s">
        <v>160</v>
      </c>
      <c r="D6" s="207"/>
      <c r="E6" s="156"/>
      <c r="F6" s="159"/>
    </row>
    <row r="7" spans="1:6" ht="21" customHeight="1" thickBot="1">
      <c r="B7" s="155"/>
      <c r="C7" s="183" t="s">
        <v>161</v>
      </c>
      <c r="D7" s="161"/>
      <c r="E7" s="156"/>
      <c r="F7" s="159"/>
    </row>
    <row r="8" spans="1:6" ht="9.75" customHeight="1">
      <c r="B8" s="155"/>
      <c r="C8" s="156"/>
      <c r="D8" s="156"/>
      <c r="E8" s="156"/>
      <c r="F8" s="157"/>
    </row>
    <row r="9" spans="1:6" ht="21" customHeight="1">
      <c r="A9" s="44"/>
      <c r="B9" s="205" t="s">
        <v>166</v>
      </c>
      <c r="C9" s="205"/>
      <c r="D9" s="205"/>
      <c r="E9" s="158"/>
      <c r="F9" s="160" t="str">
        <f>IFERROR(IF(SUM(F10:F11)=0,"",SUM(F10:F11)),"")</f>
        <v/>
      </c>
    </row>
    <row r="10" spans="1:6" ht="21" customHeight="1" thickBot="1">
      <c r="B10" s="155"/>
      <c r="C10" s="183" t="s">
        <v>163</v>
      </c>
      <c r="D10" s="161"/>
      <c r="E10" s="156"/>
      <c r="F10" s="159"/>
    </row>
    <row r="11" spans="1:6" ht="21" customHeight="1" thickBot="1">
      <c r="B11" s="155"/>
      <c r="C11" s="183" t="s">
        <v>157</v>
      </c>
      <c r="D11" s="161"/>
      <c r="E11" s="156"/>
      <c r="F11" s="159"/>
    </row>
    <row r="12" spans="1:6" ht="9.75" customHeight="1">
      <c r="B12" s="155"/>
      <c r="C12" s="156"/>
      <c r="D12" s="156"/>
      <c r="E12" s="156"/>
      <c r="F12" s="157"/>
    </row>
    <row r="13" spans="1:6" ht="21" customHeight="1">
      <c r="A13" s="206" t="s">
        <v>162</v>
      </c>
      <c r="B13" s="206"/>
      <c r="C13" s="206"/>
      <c r="D13" s="206"/>
      <c r="E13" s="35"/>
      <c r="F13" s="190" t="str">
        <f>IF(F2="",F9,IF(F9="",F2,SUM(F2+F9)))</f>
        <v/>
      </c>
    </row>
    <row r="15" spans="1:6" ht="30" customHeight="1">
      <c r="A15" s="204" t="s">
        <v>167</v>
      </c>
      <c r="B15" s="204"/>
      <c r="C15" s="204"/>
      <c r="D15" s="204"/>
      <c r="E15" s="204"/>
      <c r="F15" s="204"/>
    </row>
    <row r="16" spans="1:6" ht="30" customHeight="1">
      <c r="A16" s="172" t="s">
        <v>168</v>
      </c>
    </row>
  </sheetData>
  <sheetProtection algorithmName="SHA-512" hashValue="boEBuPQGlTrJiou8Ao3je8AaApoiE/QyfFzL6/jabbgHh40ImkdlT4Is8/50ZWdfeTV4WCZdDguMtQpirRRSAg==" saltValue="/Gnv20GzJjsNwda+MRhS3Q==" spinCount="100000" sheet="1" objects="1" scenarios="1"/>
  <protectedRanges>
    <protectedRange sqref="F3 F4 F5 F6 F7 D7:E7 F10 D10:E10 D11:E11 F11" name="B1"/>
  </protectedRanges>
  <mergeCells count="9">
    <mergeCell ref="A15:F15"/>
    <mergeCell ref="B2:D2"/>
    <mergeCell ref="A13:D13"/>
    <mergeCell ref="B9:D9"/>
    <mergeCell ref="A1:F1"/>
    <mergeCell ref="C3:D3"/>
    <mergeCell ref="C4:D4"/>
    <mergeCell ref="C5:D5"/>
    <mergeCell ref="C6:D6"/>
  </mergeCells>
  <pageMargins left="0.7" right="0.7" top="1.04" bottom="0.75" header="0.3" footer="0.3"/>
  <pageSetup paperSize="9" scale="52" orientation="portrait" r:id="rId1"/>
  <headerFooter>
    <oddHeader>&amp;L&amp;G&amp;C&amp;G&amp;R&amp;G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showGridLines="0" zoomScaleNormal="100" workbookViewId="0">
      <selection activeCell="G15" sqref="G15"/>
    </sheetView>
  </sheetViews>
  <sheetFormatPr baseColWidth="10" defaultRowHeight="14"/>
  <cols>
    <col min="1" max="1" width="39" customWidth="1"/>
    <col min="2" max="2" width="91" customWidth="1"/>
    <col min="3" max="3" width="15.25" customWidth="1"/>
    <col min="4" max="4" width="14.75" customWidth="1"/>
  </cols>
  <sheetData>
    <row r="1" spans="1:4" ht="59.65" customHeight="1">
      <c r="A1" s="202" t="s">
        <v>192</v>
      </c>
      <c r="B1" s="202"/>
      <c r="C1" s="202"/>
      <c r="D1" s="202"/>
    </row>
    <row r="2" spans="1:4" ht="18.5">
      <c r="A2" s="193" t="s">
        <v>177</v>
      </c>
      <c r="B2" s="193" t="s">
        <v>180</v>
      </c>
      <c r="C2" s="193">
        <f ca="1">YEAR(TODAY())-1</f>
        <v>2024</v>
      </c>
      <c r="D2" s="193">
        <f ca="1">YEAR(TODAY())+2</f>
        <v>2027</v>
      </c>
    </row>
    <row r="3" spans="1:4" ht="27.65" customHeight="1">
      <c r="A3" s="191" t="s">
        <v>178</v>
      </c>
      <c r="B3" s="192" t="s">
        <v>196</v>
      </c>
      <c r="C3" s="194"/>
      <c r="D3" s="196"/>
    </row>
    <row r="4" spans="1:4" ht="27.65" customHeight="1">
      <c r="A4" s="191" t="s">
        <v>179</v>
      </c>
      <c r="B4" s="192" t="s">
        <v>201</v>
      </c>
      <c r="C4" s="194"/>
      <c r="D4" s="196"/>
    </row>
    <row r="5" spans="1:4" ht="27.65" customHeight="1">
      <c r="A5" s="191" t="s">
        <v>181</v>
      </c>
      <c r="B5" s="192" t="s">
        <v>202</v>
      </c>
      <c r="C5" s="195"/>
      <c r="D5" s="197"/>
    </row>
    <row r="6" spans="1:4" ht="27.65" customHeight="1">
      <c r="A6" s="191" t="s">
        <v>182</v>
      </c>
      <c r="B6" s="192" t="s">
        <v>190</v>
      </c>
      <c r="C6" s="195"/>
      <c r="D6" s="197"/>
    </row>
    <row r="7" spans="1:4" ht="27.65" customHeight="1">
      <c r="A7" s="191" t="s">
        <v>183</v>
      </c>
      <c r="B7" s="192" t="s">
        <v>198</v>
      </c>
      <c r="C7" s="195"/>
      <c r="D7" s="197"/>
    </row>
    <row r="8" spans="1:4" ht="27.65" customHeight="1">
      <c r="A8" s="191" t="s">
        <v>184</v>
      </c>
      <c r="B8" s="192" t="s">
        <v>199</v>
      </c>
      <c r="C8" s="195"/>
      <c r="D8" s="197"/>
    </row>
    <row r="9" spans="1:4" ht="27.65" customHeight="1">
      <c r="A9" s="191" t="s">
        <v>185</v>
      </c>
      <c r="B9" s="192" t="s">
        <v>200</v>
      </c>
      <c r="C9" s="195"/>
      <c r="D9" s="197"/>
    </row>
    <row r="10" spans="1:4" ht="27.65" customHeight="1">
      <c r="A10" s="191" t="s">
        <v>186</v>
      </c>
      <c r="B10" s="192" t="s">
        <v>193</v>
      </c>
      <c r="C10" s="195"/>
      <c r="D10" s="197"/>
    </row>
    <row r="11" spans="1:4" ht="27.65" customHeight="1">
      <c r="A11" s="191" t="s">
        <v>187</v>
      </c>
      <c r="B11" s="192" t="s">
        <v>197</v>
      </c>
      <c r="C11" s="195"/>
      <c r="D11" s="197"/>
    </row>
    <row r="12" spans="1:4" ht="27.65" customHeight="1">
      <c r="A12" s="191" t="s">
        <v>188</v>
      </c>
      <c r="B12" s="192" t="s">
        <v>194</v>
      </c>
      <c r="C12" s="195"/>
      <c r="D12" s="197"/>
    </row>
    <row r="13" spans="1:4" ht="27.65" customHeight="1">
      <c r="A13" s="191" t="s">
        <v>189</v>
      </c>
      <c r="B13" s="192" t="s">
        <v>195</v>
      </c>
      <c r="C13" s="195"/>
      <c r="D13" s="197"/>
    </row>
  </sheetData>
  <sheetProtection sheet="1" objects="1" scenarios="1" formatCells="0"/>
  <protectedRanges>
    <protectedRange sqref="C3:D13" name="C1"/>
  </protectedRanges>
  <mergeCells count="1">
    <mergeCell ref="A1:D1"/>
  </mergeCells>
  <pageMargins left="0.7" right="0.7" top="1.1103472222222222" bottom="0.75" header="0.3" footer="0.3"/>
  <pageSetup paperSize="9" scale="54" orientation="portrait" r:id="rId1"/>
  <headerFooter>
    <oddHeader>&amp;L&amp;G&amp;C&amp;G&amp;R&amp;G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9"/>
  <sheetViews>
    <sheetView workbookViewId="0">
      <pane xSplit="2" ySplit="1" topLeftCell="C41" activePane="bottomRight" state="frozen"/>
      <selection pane="topRight" activeCell="C1" sqref="C1"/>
      <selection pane="bottomLeft" activeCell="A2" sqref="A2"/>
      <selection pane="bottomRight" activeCell="C10" sqref="C10:H10"/>
    </sheetView>
  </sheetViews>
  <sheetFormatPr baseColWidth="10" defaultRowHeight="15.5"/>
  <cols>
    <col min="1" max="1" width="5.75" style="59" customWidth="1"/>
    <col min="2" max="2" width="73.08203125" style="59" bestFit="1" customWidth="1"/>
    <col min="3" max="3" width="15" style="105" customWidth="1"/>
    <col min="4" max="4" width="15" style="105" bestFit="1" customWidth="1"/>
    <col min="5" max="8" width="15" style="105" customWidth="1"/>
    <col min="9" max="9" width="15" style="105" hidden="1" customWidth="1"/>
    <col min="10" max="12" width="12.5" style="59" hidden="1" customWidth="1"/>
    <col min="13" max="13" width="14.5" style="105" customWidth="1"/>
    <col min="14" max="14" width="16.75" style="105" customWidth="1"/>
  </cols>
  <sheetData>
    <row r="1" spans="1:14" ht="19" thickBot="1">
      <c r="A1" s="74"/>
      <c r="B1" s="75" t="s">
        <v>48</v>
      </c>
      <c r="C1" s="75">
        <f ca="1">IFERROR('A1. BALANCES'!B$2,"")</f>
        <v>2022</v>
      </c>
      <c r="D1" s="75">
        <f ca="1">IFERROR('A1. BALANCES'!C$2,"")</f>
        <v>2023</v>
      </c>
      <c r="E1" s="75">
        <f ca="1">IFERROR('A1. BALANCES'!D$2,"")</f>
        <v>2024</v>
      </c>
      <c r="F1" s="75">
        <f ca="1">IFERROR('A1. BALANCES'!E$2,"")</f>
        <v>2025</v>
      </c>
      <c r="G1" s="75">
        <f ca="1">IFERROR('A1. BALANCES'!F$2,"")</f>
        <v>2026</v>
      </c>
      <c r="H1" s="75">
        <f ca="1">IFERROR('A1. BALANCES'!G$2,"")</f>
        <v>2027</v>
      </c>
      <c r="I1" s="75">
        <f>IFERROR('A1. BALANCES'!H$2,"")</f>
        <v>0</v>
      </c>
      <c r="J1" s="76">
        <f>IFERROR('A1. BALANCES'!I$2,"")</f>
        <v>0</v>
      </c>
      <c r="K1" s="76">
        <f>IFERROR('A1. BALANCES'!J$2,"")</f>
        <v>0</v>
      </c>
      <c r="L1" s="76">
        <f>IFERROR('A1. BALANCES'!K$2,"")</f>
        <v>0</v>
      </c>
      <c r="M1" s="130" t="s">
        <v>68</v>
      </c>
      <c r="N1" s="130" t="s">
        <v>69</v>
      </c>
    </row>
    <row r="2" spans="1:14" ht="15" customHeight="1">
      <c r="A2" s="209" t="s">
        <v>57</v>
      </c>
      <c r="B2" s="66" t="s">
        <v>58</v>
      </c>
      <c r="C2" s="106">
        <f ca="1">IFERROR(INDEX('A1. BALANCES'!$B:$K,MATCH("A. Activo no corriente",'A1. BALANCES'!$A:$A,0),MATCH(C$1,'A1. BALANCES'!$B$2:$K$2,0)),"")</f>
        <v>0</v>
      </c>
      <c r="D2" s="106">
        <f ca="1">IFERROR(INDEX('A1. BALANCES'!$B:$K,MATCH("A. Activo no corriente",'A1. BALANCES'!$A:$A,0),MATCH(D$1,'A1. BALANCES'!$B$2:$K$2,0)),"")</f>
        <v>0</v>
      </c>
      <c r="E2" s="106">
        <f ca="1">IFERROR(INDEX('A1. BALANCES'!$B:$K,MATCH("A. Activo no corriente",'A1. BALANCES'!$A:$A,0),MATCH(E$1,'A1. BALANCES'!$B$2:$K$2,0)),"")</f>
        <v>0</v>
      </c>
      <c r="F2" s="106">
        <f ca="1">IFERROR(INDEX('A1. BALANCES'!$B:$K,MATCH("A. Activo no corriente",'A1. BALANCES'!$A:$A,0),MATCH(F$1,'A1. BALANCES'!$B$2:$K$2,0)),"")</f>
        <v>0</v>
      </c>
      <c r="G2" s="106">
        <f ca="1">IFERROR(INDEX('A1. BALANCES'!$B:$K,MATCH("A. Activo no corriente",'A1. BALANCES'!$A:$A,0),MATCH(G$1,'A1. BALANCES'!$B$2:$K$2,0)),"")</f>
        <v>0</v>
      </c>
      <c r="H2" s="106">
        <f ca="1">IFERROR(INDEX('A1. BALANCES'!$B:$K,MATCH("A. Activo no corriente",'A1. BALANCES'!$A:$A,0),MATCH(H$1,'A1. BALANCES'!$B$2:$K$2,0)),"")</f>
        <v>0</v>
      </c>
      <c r="I2" s="106" t="str">
        <f ca="1">IFERROR(INDEX('A1. BALANCES'!$B:$K,MATCH("Activo no corriente",'A1. BALANCES'!$A:$A,0),MATCH(I$1,'A1. BALANCES'!$B$2:$K$2,0)),"")</f>
        <v/>
      </c>
      <c r="J2" s="52" t="str">
        <f ca="1">IFERROR(INDEX('A1. BALANCES'!$B:$K,MATCH("Activo no corriente",'A1. BALANCES'!$A:$A,0),MATCH(J$1,'A1. BALANCES'!$B$2:$K$2,0)),"")</f>
        <v/>
      </c>
      <c r="K2" s="52" t="str">
        <f ca="1">IFERROR(INDEX('A1. BALANCES'!$B:$K,MATCH("Activo no corriente",'A1. BALANCES'!$A:$A,0),MATCH(K$1,'A1. BALANCES'!$B$2:$K$2,0)),"")</f>
        <v/>
      </c>
      <c r="L2" s="52" t="str">
        <f ca="1">IFERROR(INDEX('A1. BALANCES'!$B:$K,MATCH("Activo no corriente",'A1. BALANCES'!$A:$A,0),MATCH(L$1,'A1. BALANCES'!$B$2:$K$2,0)),"")</f>
        <v/>
      </c>
      <c r="M2" s="124">
        <f ca="1">IFERROR(AVERAGE(Tabla1[[#This Row],[2020]:[2023]],),"")</f>
        <v>0</v>
      </c>
      <c r="N2" s="125">
        <f ca="1">IFERROR(AVERAGE(Tabla1[[#This Row],[2023]:[2026]],),"")</f>
        <v>0</v>
      </c>
    </row>
    <row r="3" spans="1:14">
      <c r="A3" s="210"/>
      <c r="B3" s="119" t="s">
        <v>23</v>
      </c>
      <c r="C3" s="120">
        <f ca="1">IFERROR(INDEX('A1. BALANCES'!$B:$K,MATCH("II. Existencias",'A1. BALANCES'!$A:$A,0),MATCH(C$1,'A1. BALANCES'!$B$2:$K$2,0)),"")</f>
        <v>0</v>
      </c>
      <c r="D3" s="120">
        <f ca="1">IFERROR(INDEX('A1. BALANCES'!$B:$K,MATCH("II. Existencias",'A1. BALANCES'!$A:$A,0),MATCH(D$1,'A1. BALANCES'!$B$2:$K$2,0)),"")</f>
        <v>0</v>
      </c>
      <c r="E3" s="120">
        <f ca="1">IFERROR(INDEX('A1. BALANCES'!$B:$K,MATCH("II. Existencias",'A1. BALANCES'!$A:$A,0),MATCH(E$1,'A1. BALANCES'!$B$2:$K$2,0)),"")</f>
        <v>0</v>
      </c>
      <c r="F3" s="120">
        <f ca="1">IFERROR(INDEX('A1. BALANCES'!$B:$K,MATCH("II. Existencias",'A1. BALANCES'!$A:$A,0),MATCH(F$1,'A1. BALANCES'!$B$2:$K$2,0)),"")</f>
        <v>0</v>
      </c>
      <c r="G3" s="120">
        <f ca="1">IFERROR(INDEX('A1. BALANCES'!$B:$K,MATCH("II. Existencias",'A1. BALANCES'!$A:$A,0),MATCH(G$1,'A1. BALANCES'!$B$2:$K$2,0)),"")</f>
        <v>0</v>
      </c>
      <c r="H3" s="120">
        <f ca="1">IFERROR(INDEX('A1. BALANCES'!$B:$K,MATCH("II. Existencias",'A1. BALANCES'!$A:$A,0),MATCH(H$1,'A1. BALANCES'!$B$2:$K$2,0)),"")</f>
        <v>0</v>
      </c>
      <c r="I3" s="120" t="str">
        <f ca="1">IFERROR(INDEX('A1. BALANCES'!$B:$K,MATCH("II. Existencias",'A1. BALANCES'!$A:$A,0),MATCH(I$1,'A1. BALANCES'!$B$2:$K$2,0)),"")</f>
        <v/>
      </c>
      <c r="J3" s="121"/>
      <c r="K3" s="121"/>
      <c r="L3" s="121"/>
      <c r="M3" s="122">
        <f ca="1">IFERROR(AVERAGE(Tabla1[[#This Row],[2020]:[2023]],),"")</f>
        <v>0</v>
      </c>
      <c r="N3" s="123">
        <f ca="1">IFERROR(AVERAGE(Tabla1[[#This Row],[2023]:[2026]],),"")</f>
        <v>0</v>
      </c>
    </row>
    <row r="4" spans="1:14">
      <c r="A4" s="210"/>
      <c r="B4" s="119" t="s">
        <v>133</v>
      </c>
      <c r="C4" s="120">
        <f ca="1">IFERROR(INDEX('A1. BALANCES'!$B:$K,MATCH("III. Deudores comerciales y otras cuentas a cobrar",'A1. BALANCES'!$A:$A,0),MATCH(C$1,'A1. BALANCES'!$B$2:$K$2,0)),"")</f>
        <v>0</v>
      </c>
      <c r="D4" s="120">
        <f ca="1">IFERROR(INDEX('A1. BALANCES'!$B:$K,MATCH("III. Deudores comerciales y otras cuentas a cobrar",'A1. BALANCES'!$A:$A,0),MATCH(D$1,'A1. BALANCES'!$B$2:$K$2,0)),"")</f>
        <v>0</v>
      </c>
      <c r="E4" s="120">
        <f ca="1">IFERROR(INDEX('A1. BALANCES'!$B:$K,MATCH("III. Deudores comerciales y otras cuentas a cobrar",'A1. BALANCES'!$A:$A,0),MATCH(E$1,'A1. BALANCES'!$B$2:$K$2,0)),"")</f>
        <v>0</v>
      </c>
      <c r="F4" s="120">
        <f ca="1">IFERROR(INDEX('A1. BALANCES'!$B:$K,MATCH("III. Deudores comerciales y otras cuentas a cobrar",'A1. BALANCES'!$A:$A,0),MATCH(F$1,'A1. BALANCES'!$B$2:$K$2,0)),"")</f>
        <v>0</v>
      </c>
      <c r="G4" s="120">
        <f ca="1">IFERROR(INDEX('A1. BALANCES'!$B:$K,MATCH("III. Deudores comerciales y otras cuentas a cobrar",'A1. BALANCES'!$A:$A,0),MATCH(G$1,'A1. BALANCES'!$B$2:$K$2,0)),"")</f>
        <v>0</v>
      </c>
      <c r="H4" s="120">
        <f ca="1">IFERROR(INDEX('A1. BALANCES'!$B:$K,MATCH("III. Deudores comerciales y otras cuentas a cobrar",'A1. BALANCES'!$A:$A,0),MATCH(H$1,'A1. BALANCES'!$B$2:$K$2,0)),"")</f>
        <v>0</v>
      </c>
      <c r="I4" s="120" t="str">
        <f ca="1">IFERROR(INDEX('A1. BALANCES'!$B:$K,MATCH("III. Deudores comerciales y otras cuentas a cobrar",'A1. BALANCES'!$A:$A,0),MATCH(I$1,'A1. BALANCES'!$B$2:$K$2,0)),"")</f>
        <v/>
      </c>
      <c r="J4" s="120" t="str">
        <f ca="1">IFERROR(INDEX('A1. BALANCES'!$B:$K,MATCH("III. Clientes",'A1. BALANCES'!$A:$A,0),MATCH(J$1,'A1. BALANCES'!$B$2:$K$2,0)),"")</f>
        <v/>
      </c>
      <c r="K4" s="120" t="str">
        <f ca="1">IFERROR(INDEX('A1. BALANCES'!$B:$K,MATCH("III. Clientes",'A1. BALANCES'!$A:$A,0),MATCH(K$1,'A1. BALANCES'!$B$2:$K$2,0)),"")</f>
        <v/>
      </c>
      <c r="L4" s="120" t="str">
        <f ca="1">IFERROR(INDEX('A1. BALANCES'!$B:$K,MATCH("III. Clientes",'A1. BALANCES'!$A:$A,0),MATCH(L$1,'A1. BALANCES'!$B$2:$K$2,0)),"")</f>
        <v/>
      </c>
      <c r="M4" s="122">
        <f ca="1">IFERROR(AVERAGE(Tabla1[[#This Row],[2020]:[2023]],),"")</f>
        <v>0</v>
      </c>
      <c r="N4" s="123">
        <f ca="1">IFERROR(AVERAGE(Tabla1[[#This Row],[2023]:[2026]],),"")</f>
        <v>0</v>
      </c>
    </row>
    <row r="5" spans="1:14">
      <c r="A5" s="210"/>
      <c r="B5" s="119" t="s">
        <v>134</v>
      </c>
      <c r="C5" s="120">
        <f ca="1">IFERROR(INDEX('A1. BALANCES'!$B:$K,MATCH("VII. Efectivo y otros activos líquidos equivalentes",'A1. BALANCES'!$A:$A,0),MATCH(C$1,'A1. BALANCES'!$B$2:$K$2,0)),"")</f>
        <v>0</v>
      </c>
      <c r="D5" s="120">
        <f ca="1">IFERROR(INDEX('A1. BALANCES'!$B:$K,MATCH("VII. Efectivo y otros activos líquidos equivalentes",'A1. BALANCES'!$A:$A,0),MATCH(D$1,'A1. BALANCES'!$B$2:$K$2,0)),"")</f>
        <v>0</v>
      </c>
      <c r="E5" s="120">
        <f ca="1">IFERROR(INDEX('A1. BALANCES'!$B:$K,MATCH("VII. Efectivo y otros activos líquidos equivalentes",'A1. BALANCES'!$A:$A,0),MATCH(E$1,'A1. BALANCES'!$B$2:$K$2,0)),"")</f>
        <v>0</v>
      </c>
      <c r="F5" s="120">
        <f ca="1">IFERROR(INDEX('A1. BALANCES'!$B:$K,MATCH("VII. Efectivo y otros activos líquidos equivalentes",'A1. BALANCES'!$A:$A,0),MATCH(F$1,'A1. BALANCES'!$B$2:$K$2,0)),"")</f>
        <v>0</v>
      </c>
      <c r="G5" s="120">
        <f ca="1">IFERROR(INDEX('A1. BALANCES'!$B:$K,MATCH("VII. Efectivo y otros activos líquidos equivalentes",'A1. BALANCES'!$A:$A,0),MATCH(G$1,'A1. BALANCES'!$B$2:$K$2,0)),"")</f>
        <v>0</v>
      </c>
      <c r="H5" s="120">
        <f ca="1">IFERROR(INDEX('A1. BALANCES'!$B:$K,MATCH("VII. Efectivo y otros activos líquidos equivalentes",'A1. BALANCES'!$A:$A,0),MATCH(H$1,'A1. BALANCES'!$B$2:$K$2,0)),"")</f>
        <v>0</v>
      </c>
      <c r="I5" s="120" t="str">
        <f ca="1">IFERROR(INDEX('A1. BALANCES'!$B:$K,MATCH("VI. Efectivo y otros activos líquidos equivalentes",'A1. BALANCES'!$A:$A,0),MATCH(I$1,'A1. BALANCES'!$B$2:$K$2,0)),"")</f>
        <v/>
      </c>
      <c r="J5" s="121"/>
      <c r="K5" s="121"/>
      <c r="L5" s="121"/>
      <c r="M5" s="122">
        <f ca="1">IFERROR(AVERAGE(Tabla1[[#This Row],[2020]:[2023]],),"")</f>
        <v>0</v>
      </c>
      <c r="N5" s="123">
        <f ca="1">IFERROR(AVERAGE(Tabla1[[#This Row],[2023]:[2026]],),"")</f>
        <v>0</v>
      </c>
    </row>
    <row r="6" spans="1:14">
      <c r="A6" s="210"/>
      <c r="B6" s="66" t="s">
        <v>59</v>
      </c>
      <c r="C6" s="106">
        <f ca="1">IFERROR(INDEX('A1. BALANCES'!$B:$K,MATCH("B. Activo corriente",'A1. BALANCES'!$A:$A,0),MATCH(C$1,'A1. BALANCES'!$B$2:$K$2,0)),"")</f>
        <v>0</v>
      </c>
      <c r="D6" s="106">
        <f ca="1">IFERROR(INDEX('A1. BALANCES'!$B:$K,MATCH("B. Activo corriente",'A1. BALANCES'!$A:$A,0),MATCH(D$1,'A1. BALANCES'!$B$2:$K$2,0)),"")</f>
        <v>0</v>
      </c>
      <c r="E6" s="106">
        <f ca="1">IFERROR(INDEX('A1. BALANCES'!$B:$K,MATCH("B. Activo corriente",'A1. BALANCES'!$A:$A,0),MATCH(E$1,'A1. BALANCES'!$B$2:$K$2,0)),"")</f>
        <v>0</v>
      </c>
      <c r="F6" s="106">
        <f ca="1">IFERROR(INDEX('A1. BALANCES'!$B:$K,MATCH("B. Activo corriente",'A1. BALANCES'!$A:$A,0),MATCH(F$1,'A1. BALANCES'!$B$2:$K$2,0)),"")</f>
        <v>0</v>
      </c>
      <c r="G6" s="106">
        <f ca="1">IFERROR(INDEX('A1. BALANCES'!$B:$K,MATCH("B. Activo corriente",'A1. BALANCES'!$A:$A,0),MATCH(G$1,'A1. BALANCES'!$B$2:$K$2,0)),"")</f>
        <v>0</v>
      </c>
      <c r="H6" s="106">
        <f ca="1">IFERROR(INDEX('A1. BALANCES'!$B:$K,MATCH("B. Activo corriente",'A1. BALANCES'!$A:$A,0),MATCH(H$1,'A1. BALANCES'!$B$2:$K$2,0)),"")</f>
        <v>0</v>
      </c>
      <c r="I6" s="106" t="str">
        <f ca="1">IFERROR(INDEX('A1. BALANCES'!$B:$K,MATCH("B. Activo corriente",'A1. BALANCES'!$A:$A,0),MATCH(I$1,'A1. BALANCES'!$B$2:$K$2,0)),"")</f>
        <v/>
      </c>
      <c r="J6" s="106" t="str">
        <f ca="1">IFERROR(INDEX('A1. BALANCES'!$B:$K,MATCH("B. Activo corriente",'A1. BALANCES'!$A:$A,0),MATCH(J$1,'A1. BALANCES'!$B$2:$K$2,0)),"")</f>
        <v/>
      </c>
      <c r="K6" s="106" t="str">
        <f ca="1">IFERROR(INDEX('A1. BALANCES'!$B:$K,MATCH("B. Activo corriente",'A1. BALANCES'!$A:$A,0),MATCH(K$1,'A1. BALANCES'!$B$2:$K$2,0)),"")</f>
        <v/>
      </c>
      <c r="L6" s="106" t="str">
        <f ca="1">IFERROR(INDEX('A1. BALANCES'!$B:$K,MATCH("B. Activo corriente",'A1. BALANCES'!$A:$A,0),MATCH(L$1,'A1. BALANCES'!$B$2:$K$2,0)),"")</f>
        <v/>
      </c>
      <c r="M6" s="126">
        <f ca="1">IFERROR(AVERAGE(Tabla1[[#This Row],[2020]:[2023]],),"")</f>
        <v>0</v>
      </c>
      <c r="N6" s="127">
        <f ca="1">IFERROR(AVERAGE(Tabla1[[#This Row],[2023]:[2026]],),"")</f>
        <v>0</v>
      </c>
    </row>
    <row r="7" spans="1:14">
      <c r="A7" s="210"/>
      <c r="B7" s="66" t="s">
        <v>60</v>
      </c>
      <c r="C7" s="106">
        <f ca="1">IFERROR(INDEX('A1. BALANCES'!$B:$K,MATCH("A. Patrimonio Neto",'A1. BALANCES'!$A:$A,0),MATCH(C$1,'A1. BALANCES'!$B$2:$K$2,0)),"")</f>
        <v>0</v>
      </c>
      <c r="D7" s="106">
        <f ca="1">IFERROR(INDEX('A1. BALANCES'!$B:$K,MATCH("A. Patrimonio Neto",'A1. BALANCES'!$A:$A,0),MATCH(D$1,'A1. BALANCES'!$B$2:$K$2,0)),"")</f>
        <v>0</v>
      </c>
      <c r="E7" s="106">
        <f ca="1">IFERROR(INDEX('A1. BALANCES'!$B:$K,MATCH("A. Patrimonio Neto",'A1. BALANCES'!$A:$A,0),MATCH(E$1,'A1. BALANCES'!$B$2:$K$2,0)),"")</f>
        <v>0</v>
      </c>
      <c r="F7" s="106">
        <f ca="1">IFERROR(INDEX('A1. BALANCES'!$B:$K,MATCH("A. Patrimonio Neto",'A1. BALANCES'!$A:$A,0),MATCH(F$1,'A1. BALANCES'!$B$2:$K$2,0)),"")</f>
        <v>0</v>
      </c>
      <c r="G7" s="106">
        <f ca="1">IFERROR(INDEX('A1. BALANCES'!$B:$K,MATCH("A. Patrimonio Neto",'A1. BALANCES'!$A:$A,0),MATCH(G$1,'A1. BALANCES'!$B$2:$K$2,0)),"")</f>
        <v>0</v>
      </c>
      <c r="H7" s="106">
        <f ca="1">IFERROR(INDEX('A1. BALANCES'!$B:$K,MATCH("A. Patrimonio Neto",'A1. BALANCES'!$A:$A,0),MATCH(H$1,'A1. BALANCES'!$B$2:$K$2,0)),"")</f>
        <v>0</v>
      </c>
      <c r="I7" s="106" t="str">
        <f ca="1">IFERROR(INDEX('A1. BALANCES'!$B:$K,MATCH("A. Patrimonio Neto",'A1. BALANCES'!$A:$A,0),MATCH(I$1,'A1. BALANCES'!$B$2:$K$2,0)),"")</f>
        <v/>
      </c>
      <c r="J7" s="106" t="str">
        <f ca="1">IFERROR(INDEX('A1. BALANCES'!$B:$K,MATCH("A. Patrimonio Neto",'A1. BALANCES'!$A:$A,0),MATCH(J$1,'A1. BALANCES'!$B$2:$K$2,0)),"")</f>
        <v/>
      </c>
      <c r="K7" s="106" t="str">
        <f ca="1">IFERROR(INDEX('A1. BALANCES'!$B:$K,MATCH("A. Patrimonio Neto",'A1. BALANCES'!$A:$A,0),MATCH(K$1,'A1. BALANCES'!$B$2:$K$2,0)),"")</f>
        <v/>
      </c>
      <c r="L7" s="106" t="str">
        <f ca="1">IFERROR(INDEX('A1. BALANCES'!$B:$K,MATCH("A. Patrimonio Neto",'A1. BALANCES'!$A:$A,0),MATCH(L$1,'A1. BALANCES'!$B$2:$K$2,0)),"")</f>
        <v/>
      </c>
      <c r="M7" s="126">
        <f ca="1">IFERROR(AVERAGE(Tabla1[[#This Row],[2020]:[2023]],),"")</f>
        <v>0</v>
      </c>
      <c r="N7" s="127">
        <f ca="1">IFERROR(AVERAGE(Tabla1[[#This Row],[2023]:[2026]],),"")</f>
        <v>0</v>
      </c>
    </row>
    <row r="8" spans="1:14">
      <c r="A8" s="210"/>
      <c r="B8" s="66" t="s">
        <v>61</v>
      </c>
      <c r="C8" s="106">
        <f ca="1">IFERROR(INDEX('A1. BALANCES'!$B:$K,MATCH("B. Pasivo no Corriente",'A1. BALANCES'!$A:$A,0),MATCH(C$1,'A1. BALANCES'!$B$2:$K$2,0)),"")</f>
        <v>0</v>
      </c>
      <c r="D8" s="106">
        <f ca="1">IFERROR(INDEX('A1. BALANCES'!$B:$K,MATCH("B. Pasivo no Corriente",'A1. BALANCES'!$A:$A,0),MATCH(D$1,'A1. BALANCES'!$B$2:$K$2,0)),"")</f>
        <v>0</v>
      </c>
      <c r="E8" s="106">
        <f ca="1">IFERROR(INDEX('A1. BALANCES'!$B:$K,MATCH("B. Pasivo no Corriente",'A1. BALANCES'!$A:$A,0),MATCH(E$1,'A1. BALANCES'!$B$2:$K$2,0)),"")</f>
        <v>0</v>
      </c>
      <c r="F8" s="106">
        <f ca="1">IFERROR(INDEX('A1. BALANCES'!$B:$K,MATCH("B. Pasivo no Corriente",'A1. BALANCES'!$A:$A,0),MATCH(F$1,'A1. BALANCES'!$B$2:$K$2,0)),"")</f>
        <v>0</v>
      </c>
      <c r="G8" s="106">
        <f ca="1">IFERROR(INDEX('A1. BALANCES'!$B:$K,MATCH("B. Pasivo no Corriente",'A1. BALANCES'!$A:$A,0),MATCH(G$1,'A1. BALANCES'!$B$2:$K$2,0)),"")</f>
        <v>0</v>
      </c>
      <c r="H8" s="106">
        <f ca="1">IFERROR(INDEX('A1. BALANCES'!$B:$K,MATCH("B. Pasivo no Corriente",'A1. BALANCES'!$A:$A,0),MATCH(H$1,'A1. BALANCES'!$B$2:$K$2,0)),"")</f>
        <v>0</v>
      </c>
      <c r="I8" s="106" t="str">
        <f ca="1">IFERROR(INDEX('A1. BALANCES'!$B:$K,MATCH("B. Pasivo no Corriente",'A1. BALANCES'!$A:$A,0),MATCH(I$1,'A1. BALANCES'!$B$2:$K$2,0)),"")</f>
        <v/>
      </c>
      <c r="J8" s="106" t="str">
        <f ca="1">IFERROR(INDEX('A1. BALANCES'!$B:$K,MATCH("B. Pasivo no Corriente",'A1. BALANCES'!$A:$A,0),MATCH(J$1,'A1. BALANCES'!$B$2:$K$2,0)),"")</f>
        <v/>
      </c>
      <c r="K8" s="106" t="str">
        <f ca="1">IFERROR(INDEX('A1. BALANCES'!$B:$K,MATCH("B. Pasivo no Corriente",'A1. BALANCES'!$A:$A,0),MATCH(K$1,'A1. BALANCES'!$B$2:$K$2,0)),"")</f>
        <v/>
      </c>
      <c r="L8" s="106" t="str">
        <f ca="1">IFERROR(INDEX('A1. BALANCES'!$B:$K,MATCH("B. Pasivo no Corriente",'A1. BALANCES'!$A:$A,0),MATCH(L$1,'A1. BALANCES'!$B$2:$K$2,0)),"")</f>
        <v/>
      </c>
      <c r="M8" s="126">
        <f ca="1">IFERROR(AVERAGE(Tabla1[[#This Row],[2020]:[2023]],),"")</f>
        <v>0</v>
      </c>
      <c r="N8" s="127">
        <f ca="1">IFERROR(AVERAGE(Tabla1[[#This Row],[2023]:[2026]],),"")</f>
        <v>0</v>
      </c>
    </row>
    <row r="9" spans="1:14">
      <c r="A9" s="210"/>
      <c r="B9" s="119" t="s">
        <v>139</v>
      </c>
      <c r="C9" s="120">
        <f ca="1">IFERROR(INDEX('A1. BALANCES'!$B:$K,MATCH("IV. Acreedores a corto plazo y otras cuentas a pagar",'A1. BALANCES'!$A:$A,0),MATCH(C$1,'A1. BALANCES'!$B$2:$K$2,0)),"")</f>
        <v>0</v>
      </c>
      <c r="D9" s="120">
        <f ca="1">IFERROR(INDEX('A1. BALANCES'!$B:$K,MATCH("IV. Acreedores a corto plazo y otras cuentas a pagar",'A1. BALANCES'!$A:$A,0),MATCH(D$1,'A1. BALANCES'!$B$2:$K$2,0)),"")</f>
        <v>0</v>
      </c>
      <c r="E9" s="120">
        <f ca="1">IFERROR(INDEX('A1. BALANCES'!$B:$K,MATCH("IV. Acreedores a corto plazo y otras cuentas a pagar",'A1. BALANCES'!$A:$A,0),MATCH(E$1,'A1. BALANCES'!$B$2:$K$2,0)),"")</f>
        <v>0</v>
      </c>
      <c r="F9" s="120">
        <f ca="1">IFERROR(INDEX('A1. BALANCES'!$B:$K,MATCH("IV. Acreedores a corto plazo y otras cuentas a pagar",'A1. BALANCES'!$A:$A,0),MATCH(F$1,'A1. BALANCES'!$B$2:$K$2,0)),"")</f>
        <v>0</v>
      </c>
      <c r="G9" s="120">
        <f ca="1">IFERROR(INDEX('A1. BALANCES'!$B:$K,MATCH("IV. Acreedores a corto plazo y otras cuentas a pagar",'A1. BALANCES'!$A:$A,0),MATCH(G$1,'A1. BALANCES'!$B$2:$K$2,0)),"")</f>
        <v>0</v>
      </c>
      <c r="H9" s="120">
        <f ca="1">IFERROR(INDEX('A1. BALANCES'!$B:$K,MATCH("IV. Acreedores a corto plazo y otras cuentas a pagar",'A1. BALANCES'!$A:$A,0),MATCH(H$1,'A1. BALANCES'!$B$2:$K$2,0)),"")</f>
        <v>0</v>
      </c>
      <c r="I9" s="120" t="str">
        <f ca="1">IFERROR(INDEX('A1. BALANCES'!$B:$K,MATCH("IV. Acreedores a corto plazo y otras cuentas a pagar",'A1. BALANCES'!$A:$A,0),MATCH(I$1,'A1. BALANCES'!$B$2:$K$2,0)),"")</f>
        <v/>
      </c>
      <c r="J9" s="121" t="str">
        <f ca="1">IFERROR(INDEX('A1. BALANCES'!$B:$K,MATCH("Proveedores",'A1. BALANCES'!$A:$A,0),MATCH(J$1,'A1. BALANCES'!$B$2:$K$2,0)),"")</f>
        <v/>
      </c>
      <c r="K9" s="121" t="str">
        <f ca="1">IFERROR(INDEX('A1. BALANCES'!$B:$K,MATCH("Proveedores",'A1. BALANCES'!$A:$A,0),MATCH(K$1,'A1. BALANCES'!$B$2:$K$2,0)),"")</f>
        <v/>
      </c>
      <c r="L9" s="121" t="str">
        <f ca="1">IFERROR(INDEX('A1. BALANCES'!$B:$K,MATCH("Proveedores",'A1. BALANCES'!$A:$A,0),MATCH(L$1,'A1. BALANCES'!$B$2:$K$2,0)),"")</f>
        <v/>
      </c>
      <c r="M9" s="122">
        <f ca="1">IFERROR(AVERAGE(Tabla1[[#This Row],[2020]:[2023]],),"")</f>
        <v>0</v>
      </c>
      <c r="N9" s="123">
        <f ca="1">IFERROR(AVERAGE(Tabla1[[#This Row],[2023]:[2026]],),"")</f>
        <v>0</v>
      </c>
    </row>
    <row r="10" spans="1:14" ht="16" thickBot="1">
      <c r="A10" s="211"/>
      <c r="B10" s="67" t="s">
        <v>62</v>
      </c>
      <c r="C10" s="107">
        <f ca="1">IFERROR(INDEX('A1. BALANCES'!$B:$K,MATCH("C. Pasivo Corriente",'A1. BALANCES'!$A:$A,0),MATCH(C$1,'A1. BALANCES'!$B$2:$K$2,0)),"")</f>
        <v>0</v>
      </c>
      <c r="D10" s="107">
        <f ca="1">IFERROR(INDEX('A1. BALANCES'!$B:$K,MATCH("C. Pasivo Corriente",'A1. BALANCES'!$A:$A,0),MATCH(D$1,'A1. BALANCES'!$B$2:$K$2,0)),"")</f>
        <v>0</v>
      </c>
      <c r="E10" s="107">
        <f ca="1">IFERROR(INDEX('A1. BALANCES'!$B:$K,MATCH("C. Pasivo Corriente",'A1. BALANCES'!$A:$A,0),MATCH(E$1,'A1. BALANCES'!$B$2:$K$2,0)),"")</f>
        <v>0</v>
      </c>
      <c r="F10" s="107">
        <f ca="1">IFERROR(INDEX('A1. BALANCES'!$B:$K,MATCH("C. Pasivo Corriente",'A1. BALANCES'!$A:$A,0),MATCH(F$1,'A1. BALANCES'!$B$2:$K$2,0)),"")</f>
        <v>0</v>
      </c>
      <c r="G10" s="107">
        <f ca="1">IFERROR(INDEX('A1. BALANCES'!$B:$K,MATCH("C. Pasivo Corriente",'A1. BALANCES'!$A:$A,0),MATCH(G$1,'A1. BALANCES'!$B$2:$K$2,0)),"")</f>
        <v>0</v>
      </c>
      <c r="H10" s="107">
        <f ca="1">IFERROR(INDEX('A1. BALANCES'!$B:$K,MATCH("C. Pasivo Corriente",'A1. BALANCES'!$A:$A,0),MATCH(H$1,'A1. BALANCES'!$B$2:$K$2,0)),"")</f>
        <v>0</v>
      </c>
      <c r="I10" s="107" t="str">
        <f ca="1">IFERROR(INDEX('A1. BALANCES'!$B:$K,MATCH("Pasivo Corriente",'A1. BALANCES'!$A:$A,0),MATCH(I$1,'A1. BALANCES'!$B$2:$K$2,0)),"")</f>
        <v/>
      </c>
      <c r="J10" s="53" t="str">
        <f ca="1">IFERROR(INDEX('A1. BALANCES'!$B:$K,MATCH("Pasivo Corriente",'A1. BALANCES'!$A:$A,0),MATCH(J$1,'A1. BALANCES'!$B$2:$K$2,0)),"")</f>
        <v/>
      </c>
      <c r="K10" s="53" t="str">
        <f ca="1">IFERROR(INDEX('A1. BALANCES'!$B:$K,MATCH("Pasivo Corriente",'A1. BALANCES'!$A:$A,0),MATCH(K$1,'A1. BALANCES'!$B$2:$K$2,0)),"")</f>
        <v/>
      </c>
      <c r="L10" s="53" t="str">
        <f ca="1">IFERROR(INDEX('A1. BALANCES'!$B:$K,MATCH("Pasivo Corriente",'A1. BALANCES'!$A:$A,0),MATCH(L$1,'A1. BALANCES'!$B$2:$K$2,0)),"")</f>
        <v/>
      </c>
      <c r="M10" s="128">
        <f ca="1">IFERROR(AVERAGE(Tabla1[[#This Row],[2020]:[2023]],),"")</f>
        <v>0</v>
      </c>
      <c r="N10" s="129">
        <f ca="1">IFERROR(AVERAGE(Tabla1[[#This Row],[2023]:[2026]],),"")</f>
        <v>0</v>
      </c>
    </row>
    <row r="11" spans="1:14" ht="15" customHeight="1">
      <c r="A11" s="212" t="s">
        <v>67</v>
      </c>
      <c r="B11" s="66" t="s">
        <v>52</v>
      </c>
      <c r="C11" s="106">
        <f ca="1">IFERROR(INDEX('A2. PYG'!$B:$K,MATCH("1. Importe neto de la cifra de negocios",'A2. PYG'!$A:$A,0),MATCH(C$1,'A2. PYG'!$B$2:$K$2,0)),"")</f>
        <v>0</v>
      </c>
      <c r="D11" s="106">
        <f ca="1">IFERROR(INDEX('A2. PYG'!$B:$K,MATCH("1. Importe neto de la cifra de negocios",'A2. PYG'!$A:$A,0),MATCH(D$1,'A2. PYG'!$B$2:$K$2,0)),"")</f>
        <v>0</v>
      </c>
      <c r="E11" s="106">
        <f ca="1">IFERROR(INDEX('A2. PYG'!$B:$K,MATCH("1. Importe neto de la cifra de negocios",'A2. PYG'!$A:$A,0),MATCH(E$1,'A2. PYG'!$B$2:$K$2,0)),"")</f>
        <v>0</v>
      </c>
      <c r="F11" s="106">
        <f ca="1">IFERROR(INDEX('A2. PYG'!$B:$K,MATCH("1. Importe neto de la cifra de negocios",'A2. PYG'!$A:$A,0),MATCH(F$1,'A2. PYG'!$B$2:$K$2,0)),"")</f>
        <v>0</v>
      </c>
      <c r="G11" s="106">
        <f ca="1">IFERROR(INDEX('A2. PYG'!$B:$K,MATCH("1. Importe neto de la cifra de negocios",'A2. PYG'!$A:$A,0),MATCH(G$1,'A2. PYG'!$B$2:$K$2,0)),"")</f>
        <v>0</v>
      </c>
      <c r="H11" s="106">
        <f ca="1">IFERROR(INDEX('A2. PYG'!$B:$K,MATCH("1. Importe neto de la cifra de negocios",'A2. PYG'!$A:$A,0),MATCH(H$1,'A2. PYG'!$B$2:$K$2,0)),"")</f>
        <v>0</v>
      </c>
      <c r="I11" s="106">
        <f ca="1">IFERROR(INDEX('A2. PYG'!$B:$K,MATCH("1. Importe neto de la cifra de negocios",'A2. PYG'!$A:$A,0),MATCH(I$1,'A2. PYG'!$B$2:$K$2,0)),"")</f>
        <v>0</v>
      </c>
      <c r="J11" s="52">
        <f ca="1">IFERROR(INDEX('A2. PYG'!$B:$K,MATCH("1. Importe neto de la cifra de negocios",'A2. PYG'!$A:$A,0),MATCH(J$1,'A2. PYG'!$B$2:$K$2,0)),"")</f>
        <v>0</v>
      </c>
      <c r="K11" s="52">
        <f ca="1">IFERROR(INDEX('A2. PYG'!$B:$K,MATCH("1. Importe neto de la cifra de negocios",'A2. PYG'!$A:$A,0),MATCH(K$1,'A2. PYG'!$B$2:$K$2,0)),"")</f>
        <v>0</v>
      </c>
      <c r="L11" s="52">
        <f ca="1">IFERROR(INDEX('A2. PYG'!$B:$K,MATCH("1. Importe neto de la cifra de negocios",'A2. PYG'!$A:$A,0),MATCH(L$1,'A2. PYG'!$B$2:$K$2,0)),"")</f>
        <v>0</v>
      </c>
      <c r="M11" s="124">
        <f ca="1">IFERROR(AVERAGE(Tabla1[[#This Row],[2020]:[2023]],),"")</f>
        <v>0</v>
      </c>
      <c r="N11" s="125">
        <f ca="1">IFERROR(AVERAGE(Tabla1[[#This Row],[2023]:[2026]],),"")</f>
        <v>0</v>
      </c>
    </row>
    <row r="12" spans="1:14">
      <c r="A12" s="210"/>
      <c r="B12" s="119" t="s">
        <v>113</v>
      </c>
      <c r="C12" s="120">
        <f ca="1">IFERROR(INDEX('A2. PYG'!$B:$K,MATCH("4. Aprovisionamientos",'A2. PYG'!$A:$A,0),MATCH(C$1,'A2. PYG'!$B$2:$K$2,0)),"")</f>
        <v>0</v>
      </c>
      <c r="D12" s="120">
        <f ca="1">IFERROR(INDEX('A2. PYG'!$B:$K,MATCH("4. Aprovisionamientos",'A2. PYG'!$A:$A,0),MATCH(D$1,'A2. PYG'!$B$2:$K$2,0)),"")</f>
        <v>0</v>
      </c>
      <c r="E12" s="120">
        <f ca="1">IFERROR(INDEX('A2. PYG'!$B:$K,MATCH("4. Aprovisionamientos",'A2. PYG'!$A:$A,0),MATCH(E$1,'A2. PYG'!$B$2:$K$2,0)),"")</f>
        <v>0</v>
      </c>
      <c r="F12" s="120">
        <f ca="1">IFERROR(INDEX('A2. PYG'!$B:$K,MATCH("4. Aprovisionamientos",'A2. PYG'!$A:$A,0),MATCH(F$1,'A2. PYG'!$B$2:$K$2,0)),"")</f>
        <v>0</v>
      </c>
      <c r="G12" s="120">
        <f ca="1">IFERROR(INDEX('A2. PYG'!$B:$K,MATCH("4. Aprovisionamientos",'A2. PYG'!$A:$A,0),MATCH(G$1,'A2. PYG'!$B$2:$K$2,0)),"")</f>
        <v>0</v>
      </c>
      <c r="H12" s="120">
        <f ca="1">IFERROR(INDEX('A2. PYG'!$B:$K,MATCH("4. Aprovisionamientos",'A2. PYG'!$A:$A,0),MATCH(H$1,'A2. PYG'!$B$2:$K$2,0)),"")</f>
        <v>0</v>
      </c>
      <c r="I12" s="120">
        <f ca="1">IFERROR(INDEX('A2. PYG'!$B:$K,MATCH("4. Aprovisionamientos",'A2. PYG'!$A:$A,0),MATCH(I$1,'A2. PYG'!$B$2:$K$2,0)),"")</f>
        <v>0</v>
      </c>
      <c r="J12" s="121">
        <f ca="1">IFERROR(INDEX('A2. PYG'!$B:$K,MATCH("4. Aprovisionamientos",'A2. PYG'!$A:$A,0),MATCH(J$1,'A2. PYG'!$B$2:$K$2,0)),"")</f>
        <v>0</v>
      </c>
      <c r="K12" s="121">
        <f ca="1">IFERROR(INDEX('A2. PYG'!$B:$K,MATCH("4. Aprovisionamientos",'A2. PYG'!$A:$A,0),MATCH(K$1,'A2. PYG'!$B$2:$K$2,0)),"")</f>
        <v>0</v>
      </c>
      <c r="L12" s="121">
        <f ca="1">IFERROR(INDEX('A2. PYG'!$B:$K,MATCH("4. Aprovisionamientos",'A2. PYG'!$A:$A,0),MATCH(L$1,'A2. PYG'!$B$2:$K$2,0)),"")</f>
        <v>0</v>
      </c>
      <c r="M12" s="122">
        <f ca="1">IFERROR(AVERAGE(Tabla1[[#This Row],[2020]:[2023]],),"")</f>
        <v>0</v>
      </c>
      <c r="N12" s="123">
        <f ca="1">IFERROR(AVERAGE(Tabla1[[#This Row],[2023]:[2026]],),"")</f>
        <v>0</v>
      </c>
    </row>
    <row r="13" spans="1:14">
      <c r="A13" s="210"/>
      <c r="B13" s="119" t="s">
        <v>63</v>
      </c>
      <c r="C13" s="120" t="str">
        <f ca="1">IFERROR((B3+(-B12)-C3),"")</f>
        <v/>
      </c>
      <c r="D13" s="120">
        <f ca="1">IFERROR((C3+D12-D3),"")</f>
        <v>0</v>
      </c>
      <c r="E13" s="120">
        <f t="shared" ref="E13:L13" ca="1" si="0">IFERROR((D3+E12-E3),"")</f>
        <v>0</v>
      </c>
      <c r="F13" s="120">
        <f t="shared" ca="1" si="0"/>
        <v>0</v>
      </c>
      <c r="G13" s="120">
        <f t="shared" ca="1" si="0"/>
        <v>0</v>
      </c>
      <c r="H13" s="120">
        <f t="shared" ca="1" si="0"/>
        <v>0</v>
      </c>
      <c r="I13" s="120" t="str">
        <f t="shared" ca="1" si="0"/>
        <v/>
      </c>
      <c r="J13" s="121" t="str">
        <f t="shared" ca="1" si="0"/>
        <v/>
      </c>
      <c r="K13" s="121">
        <f t="shared" ca="1" si="0"/>
        <v>0</v>
      </c>
      <c r="L13" s="121">
        <f t="shared" ca="1" si="0"/>
        <v>0</v>
      </c>
      <c r="M13" s="122">
        <f ca="1">IFERROR(AVERAGE(Tabla1[[#This Row],[2020]:[2023]],),"")</f>
        <v>0</v>
      </c>
      <c r="N13" s="123">
        <f ca="1">IFERROR(AVERAGE(Tabla1[[#This Row],[2023]:[2026]],),"")</f>
        <v>0</v>
      </c>
    </row>
    <row r="14" spans="1:14">
      <c r="A14" s="210"/>
      <c r="B14" s="66" t="s">
        <v>51</v>
      </c>
      <c r="C14" s="106" t="str">
        <f ca="1">IFERROR(INDEX('A2. PYG'!$B:$K,MATCH("Margen Bruto",'A2. PYG'!$A:$A,0),MATCH(C$1,'A2. PYG'!$B$2:$K$2,0)),"")</f>
        <v/>
      </c>
      <c r="D14" s="106" t="str">
        <f ca="1">IFERROR(INDEX('A2. PYG'!$B:$K,MATCH("Margen Bruto",'A2. PYG'!$A:$A,0),MATCH(D$1,'A2. PYG'!$B$2:$K$2,0)),"")</f>
        <v/>
      </c>
      <c r="E14" s="106" t="str">
        <f ca="1">IFERROR(INDEX('A2. PYG'!$B:$K,MATCH("Margen Bruto",'A2. PYG'!$A:$A,0),MATCH(E$1,'A2. PYG'!$B$2:$K$2,0)),"")</f>
        <v/>
      </c>
      <c r="F14" s="106" t="str">
        <f ca="1">IFERROR(INDEX('A2. PYG'!$B:$K,MATCH("Margen Bruto",'A2. PYG'!$A:$A,0),MATCH(F$1,'A2. PYG'!$B$2:$K$2,0)),"")</f>
        <v/>
      </c>
      <c r="G14" s="106" t="str">
        <f ca="1">IFERROR(INDEX('A2. PYG'!$B:$K,MATCH("Margen Bruto",'A2. PYG'!$A:$A,0),MATCH(G$1,'A2. PYG'!$B$2:$K$2,0)),"")</f>
        <v/>
      </c>
      <c r="H14" s="106" t="str">
        <f ca="1">IFERROR(INDEX('A2. PYG'!$B:$K,MATCH("Margen Bruto",'A2. PYG'!$A:$A,0),MATCH(H$1,'A2. PYG'!$B$2:$K$2,0)),"")</f>
        <v/>
      </c>
      <c r="I14" s="106" t="str">
        <f ca="1">IFERROR(INDEX('A2. PYG'!$B:$K,MATCH("Margen Bruto",'A2. PYG'!$A:$A,0),MATCH(I$1,'A2. PYG'!$B$2:$K$2,0)),"")</f>
        <v/>
      </c>
      <c r="J14" s="52" t="str">
        <f ca="1">IFERROR(INDEX('A2. PYG'!$B:$K,MATCH("Margen Bruto",'A2. PYG'!$A:$A,0),MATCH(J$1,'A2. PYG'!$B$2:$K$2,0)),"")</f>
        <v/>
      </c>
      <c r="K14" s="52" t="str">
        <f ca="1">IFERROR(INDEX('A2. PYG'!$B:$K,MATCH("Margen Bruto",'A2. PYG'!$A:$A,0),MATCH(K$1,'A2. PYG'!$B$2:$K$2,0)),"")</f>
        <v/>
      </c>
      <c r="L14" s="52" t="str">
        <f ca="1">IFERROR(INDEX('A2. PYG'!$B:$K,MATCH("Margen Bruto",'A2. PYG'!$A:$A,0),MATCH(L$1,'A2. PYG'!$B$2:$K$2,0)),"")</f>
        <v/>
      </c>
      <c r="M14" s="126">
        <f ca="1">IFERROR(AVERAGE(Tabla1[[#This Row],[2020]:[2023]],),"")</f>
        <v>0</v>
      </c>
      <c r="N14" s="127">
        <f ca="1">IFERROR(AVERAGE(Tabla1[[#This Row],[2023]:[2026]],),"")</f>
        <v>0</v>
      </c>
    </row>
    <row r="15" spans="1:14">
      <c r="A15" s="210"/>
      <c r="B15" s="119" t="s">
        <v>112</v>
      </c>
      <c r="C15" s="120">
        <f ca="1">IFERROR(INDEX('A2. PYG'!$B:$K,MATCH("6. Gastos de personal",'A2. PYG'!$A:$A,0),MATCH(C$1,'A2. PYG'!$B$2:$K$2,0)),"")</f>
        <v>0</v>
      </c>
      <c r="D15" s="120">
        <f ca="1">IFERROR(INDEX('A2. PYG'!$B:$K,MATCH("6. Gastos de personal",'A2. PYG'!$A:$A,0),MATCH(D$1,'A2. PYG'!$B$2:$K$2,0)),"")</f>
        <v>0</v>
      </c>
      <c r="E15" s="120">
        <f ca="1">IFERROR(INDEX('A2. PYG'!$B:$K,MATCH("6. Gastos de personal",'A2. PYG'!$A:$A,0),MATCH(E$1,'A2. PYG'!$B$2:$K$2,0)),"")</f>
        <v>0</v>
      </c>
      <c r="F15" s="120">
        <f ca="1">IFERROR(INDEX('A2. PYG'!$B:$K,MATCH("6. Gastos de personal",'A2. PYG'!$A:$A,0),MATCH(F$1,'A2. PYG'!$B$2:$K$2,0)),"")</f>
        <v>0</v>
      </c>
      <c r="G15" s="120">
        <f ca="1">IFERROR(INDEX('A2. PYG'!$B:$K,MATCH("6. Gastos de personal",'A2. PYG'!$A:$A,0),MATCH(G$1,'A2. PYG'!$B$2:$K$2,0)),"")</f>
        <v>0</v>
      </c>
      <c r="H15" s="120">
        <f ca="1">IFERROR(INDEX('A2. PYG'!$B:$K,MATCH("6. Gastos de personal",'A2. PYG'!$A:$A,0),MATCH(H$1,'A2. PYG'!$B$2:$K$2,0)),"")</f>
        <v>0</v>
      </c>
      <c r="I15" s="120">
        <f ca="1">IFERROR(INDEX('A2. PYG'!$B:$K,MATCH("6. Gastos de personal",'A2. PYG'!$A:$A,0),MATCH(I$1,'A2. PYG'!$B$2:$K$2,0)),"")</f>
        <v>0</v>
      </c>
      <c r="J15" s="121">
        <f ca="1">IFERROR(INDEX('A2. PYG'!$B:$K,MATCH("6. Gastos de personal",'A2. PYG'!$A:$A,0),MATCH(J$1,'A2. PYG'!$B$2:$K$2,0)),"")</f>
        <v>0</v>
      </c>
      <c r="K15" s="121">
        <f ca="1">IFERROR(INDEX('A2. PYG'!$B:$K,MATCH("6. Gastos de personal",'A2. PYG'!$A:$A,0),MATCH(K$1,'A2. PYG'!$B$2:$K$2,0)),"")</f>
        <v>0</v>
      </c>
      <c r="L15" s="121">
        <f ca="1">IFERROR(INDEX('A2. PYG'!$B:$K,MATCH("6. Gastos de personal",'A2. PYG'!$A:$A,0),MATCH(L$1,'A2. PYG'!$B$2:$K$2,0)),"")</f>
        <v>0</v>
      </c>
      <c r="M15" s="122">
        <f ca="1">IFERROR(AVERAGE(Tabla1[[#This Row],[2020]:[2023]],),"")</f>
        <v>0</v>
      </c>
      <c r="N15" s="123">
        <f ca="1">IFERROR(AVERAGE(Tabla1[[#This Row],[2023]:[2026]],),"")</f>
        <v>0</v>
      </c>
    </row>
    <row r="16" spans="1:14">
      <c r="A16" s="210"/>
      <c r="B16" s="55" t="s">
        <v>64</v>
      </c>
      <c r="C16" s="106">
        <f ca="1">IFERROR(INDEX('A2. PYG'!$B:$K,MATCH("EBITDA",'A2. PYG'!$A:$A,0),MATCH(C$1,'A2. PYG'!$B$2:$K$2,0)),"")</f>
        <v>0</v>
      </c>
      <c r="D16" s="106">
        <f ca="1">IFERROR(INDEX('A2. PYG'!$B:$K,MATCH("EBITDA",'A2. PYG'!$A:$A,0),MATCH(D$1,'A2. PYG'!$B$2:$K$2,0)),"")</f>
        <v>0</v>
      </c>
      <c r="E16" s="106">
        <f ca="1">IFERROR(INDEX('A2. PYG'!$B:$K,MATCH("EBITDA",'A2. PYG'!$A:$A,0),MATCH(E$1,'A2. PYG'!$B$2:$K$2,0)),"")</f>
        <v>0</v>
      </c>
      <c r="F16" s="106">
        <f ca="1">IFERROR(INDEX('A2. PYG'!$B:$K,MATCH("EBITDA",'A2. PYG'!$A:$A,0),MATCH(F$1,'A2. PYG'!$B$2:$K$2,0)),"")</f>
        <v>0</v>
      </c>
      <c r="G16" s="106">
        <f ca="1">IFERROR(INDEX('A2. PYG'!$B:$K,MATCH("EBITDA",'A2. PYG'!$A:$A,0),MATCH(G$1,'A2. PYG'!$B$2:$K$2,0)),"")</f>
        <v>0</v>
      </c>
      <c r="H16" s="106">
        <f ca="1">IFERROR(INDEX('A2. PYG'!$B:$K,MATCH("EBITDA",'A2. PYG'!$A:$A,0),MATCH(H$1,'A2. PYG'!$B$2:$K$2,0)),"")</f>
        <v>0</v>
      </c>
      <c r="I16" s="106">
        <f ca="1">IFERROR(INDEX('A2. PYG'!$B:$K,MATCH("EBITDA",'A2. PYG'!$A:$A,0),MATCH(I$1,'A2. PYG'!$B$2:$K$2,0)),"")</f>
        <v>0</v>
      </c>
      <c r="J16" s="52">
        <f ca="1">IFERROR(INDEX('A2. PYG'!$B:$K,MATCH("EBITDA",'A2. PYG'!$A:$A,0),MATCH(J$1,'A2. PYG'!$B$2:$K$2,0)),"")</f>
        <v>0</v>
      </c>
      <c r="K16" s="52">
        <f ca="1">IFERROR(INDEX('A2. PYG'!$B:$K,MATCH("EBITDA",'A2. PYG'!$A:$A,0),MATCH(K$1,'A2. PYG'!$B$2:$K$2,0)),"")</f>
        <v>0</v>
      </c>
      <c r="L16" s="52">
        <f ca="1">IFERROR(INDEX('A2. PYG'!$B:$K,MATCH("EBITDA",'A2. PYG'!$A:$A,0),MATCH(L$1,'A2. PYG'!$B$2:$K$2,0)),"")</f>
        <v>0</v>
      </c>
      <c r="M16" s="126">
        <f ca="1">IFERROR(AVERAGE(Tabla1[[#This Row],[2020]:[2023]],),"")</f>
        <v>0</v>
      </c>
      <c r="N16" s="127">
        <f ca="1">IFERROR(AVERAGE(Tabla1[[#This Row],[2023]:[2026]],),"")</f>
        <v>0</v>
      </c>
    </row>
    <row r="17" spans="1:14">
      <c r="A17" s="210"/>
      <c r="B17" s="55" t="s">
        <v>65</v>
      </c>
      <c r="C17" s="106" t="str">
        <f ca="1">IFERROR(INDEX('A2. PYG'!$B:$K,MATCH("BAIT",'A2. PYG'!$A:$A,0),MATCH(C$1,'A2. PYG'!$B$2:$K$2,0)),"")</f>
        <v/>
      </c>
      <c r="D17" s="106">
        <f ca="1">IFERROR(INDEX('A2. PYG'!$B:$K,MATCH("EBIT o BAIT",'A2. PYG'!$A:$A,0),MATCH(D$1,'A2. PYG'!$B$2:$K$2,0)),"")</f>
        <v>0</v>
      </c>
      <c r="E17" s="106">
        <f ca="1">IFERROR(INDEX('A2. PYG'!$B:$K,MATCH("EBIT o BAIT",'A2. PYG'!$A:$A,0),MATCH(E$1,'A2. PYG'!$B$2:$K$2,0)),"")</f>
        <v>0</v>
      </c>
      <c r="F17" s="106">
        <f ca="1">IFERROR(INDEX('A2. PYG'!$B:$K,MATCH("EBIT o BAIT",'A2. PYG'!$A:$A,0),MATCH(F$1,'A2. PYG'!$B$2:$K$2,0)),"")</f>
        <v>0</v>
      </c>
      <c r="G17" s="106" t="str">
        <f ca="1">IFERROR(INDEX('A2. PYG'!$B:$K,MATCH("BAIT",'A2. PYG'!$A:$A,0),MATCH(G$1,'A2. PYG'!$B$2:$K$2,0)),"")</f>
        <v/>
      </c>
      <c r="H17" s="106" t="str">
        <f ca="1">IFERROR(INDEX('A2. PYG'!$B:$K,MATCH("BAIT",'A2. PYG'!$A:$A,0),MATCH(H$1,'A2. PYG'!$B$2:$K$2,0)),"")</f>
        <v/>
      </c>
      <c r="I17" s="106" t="str">
        <f ca="1">IFERROR(INDEX('A2. PYG'!$B:$K,MATCH("BAIT",'A2. PYG'!$A:$A,0),MATCH(I$1,'A2. PYG'!$B$2:$K$2,0)),"")</f>
        <v/>
      </c>
      <c r="J17" s="52" t="str">
        <f ca="1">IFERROR(INDEX('A2. PYG'!$B:$K,MATCH("BAIT",'A2. PYG'!$A:$A,0),MATCH(J$1,'A2. PYG'!$B$2:$K$2,0)),"")</f>
        <v/>
      </c>
      <c r="K17" s="52" t="str">
        <f ca="1">IFERROR(INDEX('A2. PYG'!$B:$K,MATCH("BAIT",'A2. PYG'!$A:$A,0),MATCH(K$1,'A2. PYG'!$B$2:$K$2,0)),"")</f>
        <v/>
      </c>
      <c r="L17" s="52" t="str">
        <f ca="1">IFERROR(INDEX('A2. PYG'!$B:$K,MATCH("BAIT",'A2. PYG'!$A:$A,0),MATCH(L$1,'A2. PYG'!$B$2:$K$2,0)),"")</f>
        <v/>
      </c>
      <c r="M17" s="126">
        <f ca="1">IFERROR(AVERAGE(Tabla1[[#This Row],[2020]:[2023]],),"")</f>
        <v>0</v>
      </c>
      <c r="N17" s="127">
        <f ca="1">IFERROR(AVERAGE(Tabla1[[#This Row],[2023]:[2026]],),"")</f>
        <v>0</v>
      </c>
    </row>
    <row r="18" spans="1:14">
      <c r="A18" s="210"/>
      <c r="B18" s="55" t="s">
        <v>66</v>
      </c>
      <c r="C18" s="106" t="str">
        <f ca="1">IFERROR(INDEX('A2. PYG'!$B:$K,MATCH("BAT",'A2. PYG'!$A:$A,0),MATCH(C$1,'A2. PYG'!$B$2:$K$2,0)),"")</f>
        <v/>
      </c>
      <c r="D18" s="106">
        <f ca="1">IFERROR(INDEX('A2. PYG'!$B:$K,MATCH("EBT o BAT",'A2. PYG'!$A:$A,0),MATCH(D$1,'A2. PYG'!$B$2:$K$2,0)),"")</f>
        <v>0</v>
      </c>
      <c r="E18" s="106">
        <f ca="1">IFERROR(INDEX('A2. PYG'!$B:$K,MATCH("EBT o BAT",'A2. PYG'!$A:$A,0),MATCH(E$1,'A2. PYG'!$B$2:$K$2,0)),"")</f>
        <v>0</v>
      </c>
      <c r="F18" s="106">
        <f ca="1">IFERROR(INDEX('A2. PYG'!$B:$K,MATCH("EBT o BAT",'A2. PYG'!$A:$A,0),MATCH(F$1,'A2. PYG'!$B$2:$K$2,0)),"")</f>
        <v>0</v>
      </c>
      <c r="G18" s="106">
        <f ca="1">IFERROR(INDEX('A2. PYG'!$B:$K,MATCH("EBT o BAT",'A2. PYG'!$A:$A,0),MATCH(G$1,'A2. PYG'!$B$2:$K$2,0)),"")</f>
        <v>0</v>
      </c>
      <c r="H18" s="106">
        <f ca="1">IFERROR(INDEX('A2. PYG'!$B:$K,MATCH("EBT o BAT",'A2. PYG'!$A:$A,0),MATCH(H$1,'A2. PYG'!$B$2:$K$2,0)),"")</f>
        <v>0</v>
      </c>
      <c r="I18" s="106">
        <f ca="1">IFERROR(INDEX('A2. PYG'!$B:$K,MATCH("EBT o BAT",'A2. PYG'!$A:$A,0),MATCH(I$1,'A2. PYG'!$B$2:$K$2,0)),"")</f>
        <v>0</v>
      </c>
      <c r="J18" s="106">
        <f ca="1">IFERROR(INDEX('A2. PYG'!$B:$K,MATCH("EBT o BAT",'A2. PYG'!$A:$A,0),MATCH(J$1,'A2. PYG'!$B$2:$K$2,0)),"")</f>
        <v>0</v>
      </c>
      <c r="K18" s="106">
        <f ca="1">IFERROR(INDEX('A2. PYG'!$B:$K,MATCH("EBT o BAT",'A2. PYG'!$A:$A,0),MATCH(K$1,'A2. PYG'!$B$2:$K$2,0)),"")</f>
        <v>0</v>
      </c>
      <c r="L18" s="106">
        <f ca="1">IFERROR(INDEX('A2. PYG'!$B:$K,MATCH("EBT o BAT",'A2. PYG'!$A:$A,0),MATCH(L$1,'A2. PYG'!$B$2:$K$2,0)),"")</f>
        <v>0</v>
      </c>
      <c r="M18" s="126">
        <f ca="1">IFERROR(AVERAGE(Tabla1[[#This Row],[2020]:[2023]],),"")</f>
        <v>0</v>
      </c>
      <c r="N18" s="127">
        <f ca="1">IFERROR(AVERAGE(Tabla1[[#This Row],[2023]:[2026]],),"")</f>
        <v>0</v>
      </c>
    </row>
    <row r="19" spans="1:14" ht="16" thickBot="1">
      <c r="A19" s="211"/>
      <c r="B19" s="67" t="s">
        <v>70</v>
      </c>
      <c r="C19" s="107">
        <f ca="1">IFERROR(INDEX('A2. PYG'!$B:$K,MATCH("F) RESULTADO DEL EJERCICIO (BN) (E+19)",'A2. PYG'!$A:$A,0),MATCH(C$1,'A2. PYG'!$B$2:$K$2,0)),"")</f>
        <v>0</v>
      </c>
      <c r="D19" s="107">
        <f ca="1">IFERROR(INDEX('A2. PYG'!$B:$K,MATCH("F) RESULTADO DEL EJERCICIO (BN) (E+19)",'A2. PYG'!$A:$A,0),MATCH(D$1,'A2. PYG'!$B$2:$K$2,0)),"")</f>
        <v>0</v>
      </c>
      <c r="E19" s="107">
        <f ca="1">IFERROR(INDEX('A2. PYG'!$B:$K,MATCH("F) RESULTADO DEL EJERCICIO (BN) (E+19)",'A2. PYG'!$A:$A,0),MATCH(E$1,'A2. PYG'!$B$2:$K$2,0)),"")</f>
        <v>0</v>
      </c>
      <c r="F19" s="107">
        <f ca="1">IFERROR(INDEX('A2. PYG'!$B:$K,MATCH("F) RESULTADO DEL EJERCICIO (BN) (E+19)",'A2. PYG'!$A:$A,0),MATCH(F$1,'A2. PYG'!$B$2:$K$2,0)),"")</f>
        <v>0</v>
      </c>
      <c r="G19" s="107">
        <f ca="1">IFERROR(INDEX('A2. PYG'!$B:$K,MATCH("F) RESULTADO DEL EJERCICIO (BN) (E+19)",'A2. PYG'!$A:$A,0),MATCH(G$1,'A2. PYG'!$B$2:$K$2,0)),"")</f>
        <v>0</v>
      </c>
      <c r="H19" s="107">
        <f ca="1">IFERROR(INDEX('A2. PYG'!$B:$K,MATCH("F) RESULTADO DEL EJERCICIO (BN) (E+19)",'A2. PYG'!$A:$A,0),MATCH(H$1,'A2. PYG'!$B$2:$K$2,0)),"")</f>
        <v>0</v>
      </c>
      <c r="I19" s="107">
        <f ca="1">IFERROR(INDEX('A2. PYG'!$B:$K,MATCH("F) RESULTADO DEL EJERCICIO (BN) (E+19)",'A2. PYG'!$A:$A,0),MATCH(I$1,'A2. PYG'!$B$2:$K$2,0)),"")</f>
        <v>0</v>
      </c>
      <c r="J19" s="53" t="str">
        <f ca="1">IFERROR(INDEX('A2. PYG'!$B:$K,MATCH("Resultado del ejercicio",'A2. PYG'!$A:$A,0),MATCH(J$1,'A2. PYG'!$B$2:$K$2,0)),"")</f>
        <v/>
      </c>
      <c r="K19" s="53" t="str">
        <f ca="1">IFERROR(INDEX('A2. PYG'!$B:$K,MATCH("Resultado del ejercicio",'A2. PYG'!$A:$A,0),MATCH(K$1,'A2. PYG'!$B$2:$K$2,0)),"")</f>
        <v/>
      </c>
      <c r="L19" s="53" t="str">
        <f ca="1">IFERROR(INDEX('A2. PYG'!$B:$K,MATCH("Resultado del ejercicio",'A2. PYG'!$A:$A,0),MATCH(L$1,'A2. PYG'!$B$2:$K$2,0)),"")</f>
        <v/>
      </c>
      <c r="M19" s="128">
        <f ca="1">IFERROR(AVERAGE(Tabla1[[#This Row],[2020]:[2023]],),"")</f>
        <v>0</v>
      </c>
      <c r="N19" s="129">
        <f ca="1">IFERROR(AVERAGE(Tabla1[[#This Row],[2023]:[2026]],),"")</f>
        <v>0</v>
      </c>
    </row>
    <row r="20" spans="1:14" ht="15" customHeight="1" thickBot="1">
      <c r="A20" s="208" t="s">
        <v>2</v>
      </c>
      <c r="B20" s="59" t="s">
        <v>3</v>
      </c>
      <c r="C20" s="108" t="str">
        <f ca="1">IFERROR(IF(B$1=0,"",((B11-C11)/ABS(C11))),"")</f>
        <v/>
      </c>
      <c r="D20" s="108" t="str">
        <f ca="1">IFERROR(IF(C$1=0,"",((C11-D11)/ABS(D11))),"")</f>
        <v/>
      </c>
      <c r="E20" s="108" t="str">
        <f t="shared" ref="E20:L20" ca="1" si="1">IFERROR(IF(D$1=0,"",((D11-E11)/ABS(E11))),"")</f>
        <v/>
      </c>
      <c r="F20" s="108" t="str">
        <f t="shared" ca="1" si="1"/>
        <v/>
      </c>
      <c r="G20" s="108" t="str">
        <f t="shared" ca="1" si="1"/>
        <v/>
      </c>
      <c r="H20" s="108" t="str">
        <f t="shared" ca="1" si="1"/>
        <v/>
      </c>
      <c r="I20" s="108" t="str">
        <f ca="1">IFERROR(IF(H$1=0,"",((H11-I11)/ABS(I11))),"")</f>
        <v/>
      </c>
      <c r="J20" s="54" t="str">
        <f t="shared" si="1"/>
        <v/>
      </c>
      <c r="K20" s="54" t="str">
        <f t="shared" si="1"/>
        <v/>
      </c>
      <c r="L20" s="54" t="str">
        <f t="shared" si="1"/>
        <v/>
      </c>
      <c r="M20" s="77">
        <f ca="1">IFERROR(AVERAGE(Tabla1[[#This Row],[2020]:[2023]],),"")</f>
        <v>0</v>
      </c>
      <c r="N20" s="78">
        <f ca="1">IFERROR(AVERAGE(Tabla1[[#This Row],[2023]:[2026]],),"")</f>
        <v>0</v>
      </c>
    </row>
    <row r="21" spans="1:14" ht="16" thickBot="1">
      <c r="A21" s="208"/>
      <c r="B21" s="59" t="s">
        <v>53</v>
      </c>
      <c r="C21" s="108" t="str">
        <f ca="1">IFERROR(IF(B$1=0,"",((B12-C12)/ABS(C12))),"")</f>
        <v/>
      </c>
      <c r="D21" s="108" t="str">
        <f ca="1">IFERROR(IF(C$1=0,"",((C12-D12)/ABS(D12))),"")</f>
        <v/>
      </c>
      <c r="E21" s="108" t="str">
        <f ca="1">IFERROR(IF(D$1=0,"",((D12-E12)/ABS(E12))),"")</f>
        <v/>
      </c>
      <c r="F21" s="108" t="str">
        <f t="shared" ref="F21:L21" ca="1" si="2">IFERROR(IF(E$1=0,"",((E12-F12)/ABS(F12))),"")</f>
        <v/>
      </c>
      <c r="G21" s="108" t="str">
        <f t="shared" ca="1" si="2"/>
        <v/>
      </c>
      <c r="H21" s="108" t="str">
        <f t="shared" ca="1" si="2"/>
        <v/>
      </c>
      <c r="I21" s="108" t="str">
        <f t="shared" ca="1" si="2"/>
        <v/>
      </c>
      <c r="J21" s="54" t="str">
        <f t="shared" si="2"/>
        <v/>
      </c>
      <c r="K21" s="54" t="str">
        <f t="shared" si="2"/>
        <v/>
      </c>
      <c r="L21" s="54" t="str">
        <f t="shared" si="2"/>
        <v/>
      </c>
      <c r="M21" s="79">
        <f ca="1">IFERROR(AVERAGE(Tabla1[[#This Row],[2020]:[2023]],),"")</f>
        <v>0</v>
      </c>
      <c r="N21" s="80">
        <f ca="1">IFERROR(AVERAGE(Tabla1[[#This Row],[2023]:[2026]],),"")</f>
        <v>0</v>
      </c>
    </row>
    <row r="22" spans="1:14" ht="16" thickBot="1">
      <c r="A22" s="208"/>
      <c r="B22" s="66" t="s">
        <v>51</v>
      </c>
      <c r="C22" s="109" t="str">
        <f ca="1">IFERROR(IF(B$1=0,"",((B14-C14)/ABS(C14))),"")</f>
        <v/>
      </c>
      <c r="D22" s="109" t="str">
        <f t="shared" ref="D22:L22" ca="1" si="3">IFERROR(IF(C$1=0,"",((C14-D14)/ABS(D14))),"")</f>
        <v/>
      </c>
      <c r="E22" s="109" t="str">
        <f t="shared" ca="1" si="3"/>
        <v/>
      </c>
      <c r="F22" s="109" t="str">
        <f t="shared" ca="1" si="3"/>
        <v/>
      </c>
      <c r="G22" s="109" t="str">
        <f t="shared" ca="1" si="3"/>
        <v/>
      </c>
      <c r="H22" s="109" t="str">
        <f t="shared" ca="1" si="3"/>
        <v/>
      </c>
      <c r="I22" s="109" t="str">
        <f t="shared" ca="1" si="3"/>
        <v/>
      </c>
      <c r="J22" s="55" t="str">
        <f t="shared" si="3"/>
        <v/>
      </c>
      <c r="K22" s="55" t="str">
        <f t="shared" si="3"/>
        <v/>
      </c>
      <c r="L22" s="55" t="str">
        <f t="shared" si="3"/>
        <v/>
      </c>
      <c r="M22" s="81">
        <f ca="1">IFERROR(AVERAGE(Tabla1[[#This Row],[2020]:[2023]],),"")</f>
        <v>0</v>
      </c>
      <c r="N22" s="82">
        <f ca="1">IFERROR(AVERAGE(Tabla1[[#This Row],[2023]:[2026]],),"")</f>
        <v>0</v>
      </c>
    </row>
    <row r="23" spans="1:14" ht="16" thickBot="1">
      <c r="A23" s="208"/>
      <c r="B23" s="59" t="s">
        <v>4</v>
      </c>
      <c r="C23" s="108" t="str">
        <f ca="1">IFERROR(C14/C11,"")</f>
        <v/>
      </c>
      <c r="D23" s="108" t="str">
        <f t="shared" ref="D23:L23" ca="1" si="4">IFERROR(D14/D11,"")</f>
        <v/>
      </c>
      <c r="E23" s="108" t="str">
        <f t="shared" ca="1" si="4"/>
        <v/>
      </c>
      <c r="F23" s="108" t="str">
        <f t="shared" ca="1" si="4"/>
        <v/>
      </c>
      <c r="G23" s="108" t="str">
        <f t="shared" ca="1" si="4"/>
        <v/>
      </c>
      <c r="H23" s="108" t="str">
        <f t="shared" ca="1" si="4"/>
        <v/>
      </c>
      <c r="I23" s="108" t="str">
        <f t="shared" ca="1" si="4"/>
        <v/>
      </c>
      <c r="J23" s="54" t="str">
        <f t="shared" ca="1" si="4"/>
        <v/>
      </c>
      <c r="K23" s="54" t="str">
        <f t="shared" ca="1" si="4"/>
        <v/>
      </c>
      <c r="L23" s="54" t="str">
        <f t="shared" ca="1" si="4"/>
        <v/>
      </c>
      <c r="M23" s="79">
        <f ca="1">IFERROR(AVERAGE(Tabla1[[#This Row],[2020]:[2023]],),"")</f>
        <v>0</v>
      </c>
      <c r="N23" s="80">
        <f ca="1">IFERROR(AVERAGE(Tabla1[[#This Row],[2023]:[2026]],),"")</f>
        <v>0</v>
      </c>
    </row>
    <row r="24" spans="1:14" ht="16" thickBot="1">
      <c r="A24" s="208"/>
      <c r="B24" s="59" t="s">
        <v>5</v>
      </c>
      <c r="C24" s="108" t="str">
        <f ca="1">IFERROR(C16/C11,"")</f>
        <v/>
      </c>
      <c r="D24" s="108" t="str">
        <f t="shared" ref="D24:L24" ca="1" si="5">IFERROR(D16/D11,"")</f>
        <v/>
      </c>
      <c r="E24" s="108" t="str">
        <f t="shared" ca="1" si="5"/>
        <v/>
      </c>
      <c r="F24" s="108" t="str">
        <f t="shared" ca="1" si="5"/>
        <v/>
      </c>
      <c r="G24" s="108" t="str">
        <f t="shared" ca="1" si="5"/>
        <v/>
      </c>
      <c r="H24" s="108" t="str">
        <f t="shared" ca="1" si="5"/>
        <v/>
      </c>
      <c r="I24" s="108" t="str">
        <f t="shared" ca="1" si="5"/>
        <v/>
      </c>
      <c r="J24" s="54" t="str">
        <f t="shared" ca="1" si="5"/>
        <v/>
      </c>
      <c r="K24" s="54" t="str">
        <f t="shared" ca="1" si="5"/>
        <v/>
      </c>
      <c r="L24" s="54" t="str">
        <f t="shared" ca="1" si="5"/>
        <v/>
      </c>
      <c r="M24" s="79">
        <f ca="1">IFERROR(AVERAGE(Tabla1[[#This Row],[2020]:[2023]],),"")</f>
        <v>0</v>
      </c>
      <c r="N24" s="80">
        <f ca="1">IFERROR(AVERAGE(Tabla1[[#This Row],[2023]:[2026]],),"")</f>
        <v>0</v>
      </c>
    </row>
    <row r="25" spans="1:14" ht="16" thickBot="1">
      <c r="A25" s="208"/>
      <c r="B25" s="59" t="s">
        <v>6</v>
      </c>
      <c r="C25" s="108" t="str">
        <f ca="1">IFERROR(C19/C11,"")</f>
        <v/>
      </c>
      <c r="D25" s="108" t="str">
        <f t="shared" ref="D25:L25" ca="1" si="6">IFERROR(D19/D11,"")</f>
        <v/>
      </c>
      <c r="E25" s="108" t="str">
        <f t="shared" ca="1" si="6"/>
        <v/>
      </c>
      <c r="F25" s="108" t="str">
        <f t="shared" ca="1" si="6"/>
        <v/>
      </c>
      <c r="G25" s="108" t="str">
        <f t="shared" ca="1" si="6"/>
        <v/>
      </c>
      <c r="H25" s="108" t="str">
        <f t="shared" ca="1" si="6"/>
        <v/>
      </c>
      <c r="I25" s="108" t="str">
        <f t="shared" ca="1" si="6"/>
        <v/>
      </c>
      <c r="J25" s="54" t="str">
        <f t="shared" ca="1" si="6"/>
        <v/>
      </c>
      <c r="K25" s="54" t="str">
        <f t="shared" ca="1" si="6"/>
        <v/>
      </c>
      <c r="L25" s="54" t="str">
        <f t="shared" ca="1" si="6"/>
        <v/>
      </c>
      <c r="M25" s="79">
        <f ca="1">IFERROR(AVERAGE(Tabla1[[#This Row],[2020]:[2023]],),"")</f>
        <v>0</v>
      </c>
      <c r="N25" s="80">
        <f ca="1">IFERROR(AVERAGE(Tabla1[[#This Row],[2023]:[2026]],),"")</f>
        <v>0</v>
      </c>
    </row>
    <row r="26" spans="1:14" ht="16" thickBot="1">
      <c r="A26" s="208"/>
      <c r="B26" s="66" t="s">
        <v>7</v>
      </c>
      <c r="C26" s="109" t="str">
        <f t="shared" ref="C26:L26" ca="1" si="7">IFERROR(C19/C7,"")</f>
        <v/>
      </c>
      <c r="D26" s="109" t="str">
        <f t="shared" ca="1" si="7"/>
        <v/>
      </c>
      <c r="E26" s="109" t="str">
        <f t="shared" ca="1" si="7"/>
        <v/>
      </c>
      <c r="F26" s="109" t="str">
        <f t="shared" ca="1" si="7"/>
        <v/>
      </c>
      <c r="G26" s="109" t="str">
        <f t="shared" ca="1" si="7"/>
        <v/>
      </c>
      <c r="H26" s="109" t="str">
        <f t="shared" ca="1" si="7"/>
        <v/>
      </c>
      <c r="I26" s="109" t="str">
        <f t="shared" ca="1" si="7"/>
        <v/>
      </c>
      <c r="J26" s="55" t="str">
        <f t="shared" ca="1" si="7"/>
        <v/>
      </c>
      <c r="K26" s="55" t="str">
        <f t="shared" ca="1" si="7"/>
        <v/>
      </c>
      <c r="L26" s="55" t="str">
        <f t="shared" ca="1" si="7"/>
        <v/>
      </c>
      <c r="M26" s="81">
        <f ca="1">IFERROR(AVERAGE(Tabla1[[#This Row],[2020]:[2023]],),"")</f>
        <v>0</v>
      </c>
      <c r="N26" s="82">
        <f ca="1">IFERROR(AVERAGE(Tabla1[[#This Row],[2023]:[2026]],),"")</f>
        <v>0</v>
      </c>
    </row>
    <row r="27" spans="1:14" ht="16" thickBot="1">
      <c r="A27" s="208"/>
      <c r="B27" s="59" t="s">
        <v>8</v>
      </c>
      <c r="C27" s="108" t="str">
        <f ca="1">IFERROR(C19/C11,"")</f>
        <v/>
      </c>
      <c r="D27" s="108" t="str">
        <f t="shared" ref="D27:L27" ca="1" si="8">IFERROR(D19/D11,"")</f>
        <v/>
      </c>
      <c r="E27" s="108" t="str">
        <f t="shared" ca="1" si="8"/>
        <v/>
      </c>
      <c r="F27" s="108" t="str">
        <f t="shared" ca="1" si="8"/>
        <v/>
      </c>
      <c r="G27" s="108" t="str">
        <f t="shared" ca="1" si="8"/>
        <v/>
      </c>
      <c r="H27" s="108" t="str">
        <f t="shared" ca="1" si="8"/>
        <v/>
      </c>
      <c r="I27" s="108" t="str">
        <f t="shared" ca="1" si="8"/>
        <v/>
      </c>
      <c r="J27" s="54" t="str">
        <f t="shared" ca="1" si="8"/>
        <v/>
      </c>
      <c r="K27" s="54" t="str">
        <f t="shared" ca="1" si="8"/>
        <v/>
      </c>
      <c r="L27" s="54" t="str">
        <f t="shared" ca="1" si="8"/>
        <v/>
      </c>
      <c r="M27" s="79">
        <f ca="1">IFERROR(AVERAGE(Tabla1[[#This Row],[2020]:[2023]],),"")</f>
        <v>0</v>
      </c>
      <c r="N27" s="80">
        <f ca="1">IFERROR(AVERAGE(Tabla1[[#This Row],[2023]:[2026]],),"")</f>
        <v>0</v>
      </c>
    </row>
    <row r="28" spans="1:14" ht="16" thickBot="1">
      <c r="A28" s="208"/>
      <c r="B28" s="59" t="s">
        <v>9</v>
      </c>
      <c r="C28" s="110" t="str">
        <f t="shared" ref="C28:L28" ca="1" si="9">IFERROR(C11/(C2+C6),"")</f>
        <v/>
      </c>
      <c r="D28" s="110" t="str">
        <f t="shared" ca="1" si="9"/>
        <v/>
      </c>
      <c r="E28" s="110" t="str">
        <f t="shared" ca="1" si="9"/>
        <v/>
      </c>
      <c r="F28" s="110" t="str">
        <f t="shared" ca="1" si="9"/>
        <v/>
      </c>
      <c r="G28" s="110" t="str">
        <f t="shared" ca="1" si="9"/>
        <v/>
      </c>
      <c r="H28" s="110" t="str">
        <f t="shared" ca="1" si="9"/>
        <v/>
      </c>
      <c r="I28" s="110" t="str">
        <f t="shared" ca="1" si="9"/>
        <v/>
      </c>
      <c r="J28" s="56" t="str">
        <f t="shared" ca="1" si="9"/>
        <v/>
      </c>
      <c r="K28" s="56" t="str">
        <f t="shared" ca="1" si="9"/>
        <v/>
      </c>
      <c r="L28" s="56" t="str">
        <f t="shared" ca="1" si="9"/>
        <v/>
      </c>
      <c r="M28" s="83">
        <f ca="1">IFERROR(AVERAGE(Tabla1[[#This Row],[2020]:[2023]],),"")</f>
        <v>0</v>
      </c>
      <c r="N28" s="84">
        <f ca="1">IFERROR(AVERAGE(Tabla1[[#This Row],[2023]:[2026]],),"")</f>
        <v>0</v>
      </c>
    </row>
    <row r="29" spans="1:14" ht="16" thickBot="1">
      <c r="A29" s="208"/>
      <c r="B29" s="59" t="s">
        <v>10</v>
      </c>
      <c r="C29" s="110" t="str">
        <f t="shared" ref="C29:L29" ca="1" si="10">IFERROR((C2+C6)/C7,"")</f>
        <v/>
      </c>
      <c r="D29" s="110" t="str">
        <f t="shared" ca="1" si="10"/>
        <v/>
      </c>
      <c r="E29" s="110" t="str">
        <f t="shared" ca="1" si="10"/>
        <v/>
      </c>
      <c r="F29" s="110" t="str">
        <f t="shared" ca="1" si="10"/>
        <v/>
      </c>
      <c r="G29" s="110" t="str">
        <f t="shared" ca="1" si="10"/>
        <v/>
      </c>
      <c r="H29" s="110" t="str">
        <f t="shared" ca="1" si="10"/>
        <v/>
      </c>
      <c r="I29" s="110" t="str">
        <f t="shared" ca="1" si="10"/>
        <v/>
      </c>
      <c r="J29" s="56" t="str">
        <f t="shared" ca="1" si="10"/>
        <v/>
      </c>
      <c r="K29" s="56" t="str">
        <f t="shared" ca="1" si="10"/>
        <v/>
      </c>
      <c r="L29" s="56" t="str">
        <f t="shared" ca="1" si="10"/>
        <v/>
      </c>
      <c r="M29" s="83">
        <f ca="1">IFERROR(AVERAGE(Tabla1[[#This Row],[2020]:[2023]],),"")</f>
        <v>0</v>
      </c>
      <c r="N29" s="84">
        <f ca="1">IFERROR(AVERAGE(Tabla1[[#This Row],[2023]:[2026]],),"")</f>
        <v>0</v>
      </c>
    </row>
    <row r="30" spans="1:14" ht="16" thickBot="1">
      <c r="A30" s="208"/>
      <c r="B30" s="67" t="s">
        <v>33</v>
      </c>
      <c r="C30" s="111" t="str">
        <f t="shared" ref="C30:L30" ca="1" si="11">IFERROR(C17/(C2+C6),"")</f>
        <v/>
      </c>
      <c r="D30" s="111" t="str">
        <f ca="1">IFERROR(D17/(D2+D6),"")</f>
        <v/>
      </c>
      <c r="E30" s="111" t="str">
        <f t="shared" ca="1" si="11"/>
        <v/>
      </c>
      <c r="F30" s="111" t="str">
        <f t="shared" ca="1" si="11"/>
        <v/>
      </c>
      <c r="G30" s="111" t="str">
        <f t="shared" ca="1" si="11"/>
        <v/>
      </c>
      <c r="H30" s="111" t="str">
        <f t="shared" ca="1" si="11"/>
        <v/>
      </c>
      <c r="I30" s="111" t="str">
        <f t="shared" ca="1" si="11"/>
        <v/>
      </c>
      <c r="J30" s="57" t="str">
        <f t="shared" ca="1" si="11"/>
        <v/>
      </c>
      <c r="K30" s="57" t="str">
        <f t="shared" ca="1" si="11"/>
        <v/>
      </c>
      <c r="L30" s="57" t="str">
        <f t="shared" ca="1" si="11"/>
        <v/>
      </c>
      <c r="M30" s="85">
        <f ca="1">IFERROR(AVERAGE(Tabla1[[#This Row],[2020]:[2023]],),"")</f>
        <v>0</v>
      </c>
      <c r="N30" s="86">
        <f ca="1">IFERROR(AVERAGE(Tabla1[[#This Row],[2023]:[2026]],),"")</f>
        <v>0</v>
      </c>
    </row>
    <row r="31" spans="1:14" ht="15" customHeight="1" thickBot="1">
      <c r="A31" s="208" t="s">
        <v>11</v>
      </c>
      <c r="B31" s="68" t="s">
        <v>12</v>
      </c>
      <c r="C31" s="114">
        <v>0</v>
      </c>
      <c r="D31" s="114">
        <v>0</v>
      </c>
      <c r="E31" s="114">
        <v>0</v>
      </c>
      <c r="F31" s="114">
        <v>0</v>
      </c>
      <c r="G31" s="114">
        <v>0</v>
      </c>
      <c r="H31" s="114">
        <v>0</v>
      </c>
      <c r="I31" s="114">
        <v>0</v>
      </c>
      <c r="J31" s="61">
        <v>0</v>
      </c>
      <c r="K31" s="61">
        <v>0</v>
      </c>
      <c r="L31" s="61">
        <v>0</v>
      </c>
      <c r="M31" s="89">
        <f>IFERROR(AVERAGE(Tabla1[[#This Row],[2020]:[2023]],),"")</f>
        <v>0</v>
      </c>
      <c r="N31" s="90">
        <f>IFERROR(AVERAGE(Tabla1[[#This Row],[2023]:[2026]],),"")</f>
        <v>0</v>
      </c>
    </row>
    <row r="32" spans="1:14" ht="16" thickBot="1">
      <c r="A32" s="208"/>
      <c r="B32" s="59" t="s">
        <v>23</v>
      </c>
      <c r="C32" s="114">
        <f t="shared" ref="C32:L32" ca="1" si="12">C3</f>
        <v>0</v>
      </c>
      <c r="D32" s="114">
        <f t="shared" ca="1" si="12"/>
        <v>0</v>
      </c>
      <c r="E32" s="114">
        <f t="shared" ca="1" si="12"/>
        <v>0</v>
      </c>
      <c r="F32" s="114">
        <f t="shared" ca="1" si="12"/>
        <v>0</v>
      </c>
      <c r="G32" s="114">
        <f t="shared" ca="1" si="12"/>
        <v>0</v>
      </c>
      <c r="H32" s="114">
        <f t="shared" ca="1" si="12"/>
        <v>0</v>
      </c>
      <c r="I32" s="114" t="str">
        <f t="shared" ca="1" si="12"/>
        <v/>
      </c>
      <c r="J32" s="61">
        <f t="shared" si="12"/>
        <v>0</v>
      </c>
      <c r="K32" s="61">
        <f t="shared" si="12"/>
        <v>0</v>
      </c>
      <c r="L32" s="61">
        <f t="shared" si="12"/>
        <v>0</v>
      </c>
      <c r="M32" s="89">
        <f ca="1">IFERROR(AVERAGE(Tabla1[[#This Row],[2020]:[2023]],),"")</f>
        <v>0</v>
      </c>
      <c r="N32" s="90">
        <f ca="1">IFERROR(AVERAGE(Tabla1[[#This Row],[2023]:[2026]],),"")</f>
        <v>0</v>
      </c>
    </row>
    <row r="33" spans="1:14" ht="14.65" customHeight="1" thickBot="1">
      <c r="A33" s="208"/>
      <c r="B33" s="69" t="s">
        <v>133</v>
      </c>
      <c r="C33" s="114">
        <f t="shared" ref="C33:L33" ca="1" si="13">C4</f>
        <v>0</v>
      </c>
      <c r="D33" s="114">
        <f t="shared" ca="1" si="13"/>
        <v>0</v>
      </c>
      <c r="E33" s="114">
        <f t="shared" ca="1" si="13"/>
        <v>0</v>
      </c>
      <c r="F33" s="114">
        <f t="shared" ca="1" si="13"/>
        <v>0</v>
      </c>
      <c r="G33" s="114">
        <f t="shared" ca="1" si="13"/>
        <v>0</v>
      </c>
      <c r="H33" s="114">
        <f t="shared" ca="1" si="13"/>
        <v>0</v>
      </c>
      <c r="I33" s="114" t="str">
        <f t="shared" ca="1" si="13"/>
        <v/>
      </c>
      <c r="J33" s="61" t="str">
        <f t="shared" ca="1" si="13"/>
        <v/>
      </c>
      <c r="K33" s="61" t="str">
        <f t="shared" ca="1" si="13"/>
        <v/>
      </c>
      <c r="L33" s="61" t="str">
        <f t="shared" ca="1" si="13"/>
        <v/>
      </c>
      <c r="M33" s="89">
        <f ca="1">IFERROR(AVERAGE(Tabla1[[#This Row],[2020]:[2023]],),"")</f>
        <v>0</v>
      </c>
      <c r="N33" s="90">
        <f ca="1">IFERROR(AVERAGE(Tabla1[[#This Row],[2023]:[2026]],),"")</f>
        <v>0</v>
      </c>
    </row>
    <row r="34" spans="1:14" ht="16" thickBot="1">
      <c r="A34" s="208"/>
      <c r="B34" s="66" t="s">
        <v>49</v>
      </c>
      <c r="C34" s="113">
        <f t="shared" ref="C34:L34" ca="1" si="14">SUM(C31:C33)</f>
        <v>0</v>
      </c>
      <c r="D34" s="113">
        <f t="shared" ca="1" si="14"/>
        <v>0</v>
      </c>
      <c r="E34" s="113">
        <f t="shared" ca="1" si="14"/>
        <v>0</v>
      </c>
      <c r="F34" s="113">
        <f t="shared" ca="1" si="14"/>
        <v>0</v>
      </c>
      <c r="G34" s="113">
        <f t="shared" ca="1" si="14"/>
        <v>0</v>
      </c>
      <c r="H34" s="113">
        <f t="shared" ca="1" si="14"/>
        <v>0</v>
      </c>
      <c r="I34" s="113">
        <f t="shared" ca="1" si="14"/>
        <v>0</v>
      </c>
      <c r="J34" s="60">
        <f t="shared" ca="1" si="14"/>
        <v>0</v>
      </c>
      <c r="K34" s="60">
        <f t="shared" ca="1" si="14"/>
        <v>0</v>
      </c>
      <c r="L34" s="60">
        <f t="shared" ca="1" si="14"/>
        <v>0</v>
      </c>
      <c r="M34" s="93">
        <f ca="1">IFERROR(AVERAGE(Tabla1[[#This Row],[2020]:[2023]],),"")</f>
        <v>0</v>
      </c>
      <c r="N34" s="94">
        <f ca="1">IFERROR(AVERAGE(Tabla1[[#This Row],[2023]:[2026]],),"")</f>
        <v>0</v>
      </c>
    </row>
    <row r="35" spans="1:14" ht="16" thickBot="1">
      <c r="A35" s="208"/>
      <c r="B35" s="59" t="s">
        <v>139</v>
      </c>
      <c r="C35" s="114">
        <f t="shared" ref="C35:L35" ca="1" si="15">C9</f>
        <v>0</v>
      </c>
      <c r="D35" s="114">
        <f t="shared" ca="1" si="15"/>
        <v>0</v>
      </c>
      <c r="E35" s="114">
        <f t="shared" ca="1" si="15"/>
        <v>0</v>
      </c>
      <c r="F35" s="114">
        <f t="shared" ca="1" si="15"/>
        <v>0</v>
      </c>
      <c r="G35" s="114">
        <f t="shared" ca="1" si="15"/>
        <v>0</v>
      </c>
      <c r="H35" s="114">
        <f t="shared" ca="1" si="15"/>
        <v>0</v>
      </c>
      <c r="I35" s="114" t="str">
        <f t="shared" ca="1" si="15"/>
        <v/>
      </c>
      <c r="J35" s="61" t="str">
        <f t="shared" ca="1" si="15"/>
        <v/>
      </c>
      <c r="K35" s="61" t="str">
        <f t="shared" ca="1" si="15"/>
        <v/>
      </c>
      <c r="L35" s="61" t="str">
        <f t="shared" ca="1" si="15"/>
        <v/>
      </c>
      <c r="M35" s="89">
        <f ca="1">IFERROR(AVERAGE(Tabla1[[#This Row],[2020]:[2023]],),"")</f>
        <v>0</v>
      </c>
      <c r="N35" s="90">
        <f ca="1">IFERROR(AVERAGE(Tabla1[[#This Row],[2023]:[2026]],),"")</f>
        <v>0</v>
      </c>
    </row>
    <row r="36" spans="1:14" ht="16" thickBot="1">
      <c r="A36" s="208"/>
      <c r="B36" s="66" t="s">
        <v>50</v>
      </c>
      <c r="C36" s="113">
        <f t="shared" ref="C36:L36" ca="1" si="16">SUM(C35:C35)</f>
        <v>0</v>
      </c>
      <c r="D36" s="113">
        <f t="shared" ca="1" si="16"/>
        <v>0</v>
      </c>
      <c r="E36" s="113">
        <f t="shared" ca="1" si="16"/>
        <v>0</v>
      </c>
      <c r="F36" s="113">
        <f t="shared" ca="1" si="16"/>
        <v>0</v>
      </c>
      <c r="G36" s="113">
        <f t="shared" ca="1" si="16"/>
        <v>0</v>
      </c>
      <c r="H36" s="113">
        <f t="shared" ca="1" si="16"/>
        <v>0</v>
      </c>
      <c r="I36" s="113">
        <f t="shared" ca="1" si="16"/>
        <v>0</v>
      </c>
      <c r="J36" s="60">
        <f t="shared" ca="1" si="16"/>
        <v>0</v>
      </c>
      <c r="K36" s="60">
        <f t="shared" ca="1" si="16"/>
        <v>0</v>
      </c>
      <c r="L36" s="60">
        <f t="shared" ca="1" si="16"/>
        <v>0</v>
      </c>
      <c r="M36" s="93">
        <f ca="1">IFERROR(AVERAGE(Tabla1[[#This Row],[2020]:[2023]],),"")</f>
        <v>0</v>
      </c>
      <c r="N36" s="94">
        <f ca="1">IFERROR(AVERAGE(Tabla1[[#This Row],[2023]:[2026]],),"")</f>
        <v>0</v>
      </c>
    </row>
    <row r="37" spans="1:14" ht="16" thickBot="1">
      <c r="A37" s="208"/>
      <c r="B37" s="70" t="s">
        <v>35</v>
      </c>
      <c r="C37" s="114">
        <f t="shared" ref="C37:L37" ca="1" si="17">C34-C36</f>
        <v>0</v>
      </c>
      <c r="D37" s="114">
        <f t="shared" ca="1" si="17"/>
        <v>0</v>
      </c>
      <c r="E37" s="114">
        <f t="shared" ca="1" si="17"/>
        <v>0</v>
      </c>
      <c r="F37" s="114">
        <f t="shared" ca="1" si="17"/>
        <v>0</v>
      </c>
      <c r="G37" s="114">
        <f t="shared" ca="1" si="17"/>
        <v>0</v>
      </c>
      <c r="H37" s="114">
        <f t="shared" ca="1" si="17"/>
        <v>0</v>
      </c>
      <c r="I37" s="114">
        <f t="shared" ca="1" si="17"/>
        <v>0</v>
      </c>
      <c r="J37" s="61">
        <f t="shared" ca="1" si="17"/>
        <v>0</v>
      </c>
      <c r="K37" s="61">
        <f t="shared" ca="1" si="17"/>
        <v>0</v>
      </c>
      <c r="L37" s="61">
        <f t="shared" ca="1" si="17"/>
        <v>0</v>
      </c>
      <c r="M37" s="89">
        <f ca="1">IFERROR(AVERAGE(Tabla1[[#This Row],[2020]:[2023]],),"")</f>
        <v>0</v>
      </c>
      <c r="N37" s="90">
        <f ca="1">IFERROR(AVERAGE(Tabla1[[#This Row],[2023]:[2026]],),"")</f>
        <v>0</v>
      </c>
    </row>
    <row r="38" spans="1:14" ht="16" thickBot="1">
      <c r="A38" s="208"/>
      <c r="B38" s="71" t="s">
        <v>13</v>
      </c>
      <c r="C38" s="115" t="str">
        <f ca="1">IFERROR(C37/C11,"")</f>
        <v/>
      </c>
      <c r="D38" s="115" t="str">
        <f t="shared" ref="D38:L38" ca="1" si="18">IFERROR(D37/D11,"")</f>
        <v/>
      </c>
      <c r="E38" s="115" t="str">
        <f t="shared" ca="1" si="18"/>
        <v/>
      </c>
      <c r="F38" s="115" t="str">
        <f t="shared" ca="1" si="18"/>
        <v/>
      </c>
      <c r="G38" s="115" t="str">
        <f t="shared" ca="1" si="18"/>
        <v/>
      </c>
      <c r="H38" s="115" t="str">
        <f t="shared" ca="1" si="18"/>
        <v/>
      </c>
      <c r="I38" s="115" t="str">
        <f t="shared" ca="1" si="18"/>
        <v/>
      </c>
      <c r="J38" s="62" t="str">
        <f t="shared" ca="1" si="18"/>
        <v/>
      </c>
      <c r="K38" s="62" t="str">
        <f t="shared" ca="1" si="18"/>
        <v/>
      </c>
      <c r="L38" s="62" t="str">
        <f t="shared" ca="1" si="18"/>
        <v/>
      </c>
      <c r="M38" s="95">
        <f ca="1">IFERROR(AVERAGE(Tabla1[[#This Row],[2020]:[2023]],),"")</f>
        <v>0</v>
      </c>
      <c r="N38" s="96">
        <f ca="1">IFERROR(AVERAGE(Tabla1[[#This Row],[2023]:[2026]],),"")</f>
        <v>0</v>
      </c>
    </row>
    <row r="39" spans="1:14" ht="14.65" hidden="1" customHeight="1">
      <c r="A39" s="208"/>
      <c r="B39" s="68" t="s">
        <v>56</v>
      </c>
      <c r="C39" s="112"/>
      <c r="D39" s="112"/>
      <c r="E39" s="112"/>
      <c r="F39" s="112"/>
      <c r="G39" s="112"/>
      <c r="H39" s="112"/>
      <c r="I39" s="112"/>
      <c r="J39" s="58"/>
      <c r="K39" s="58"/>
      <c r="L39" s="58"/>
      <c r="M39" s="87">
        <f>IFERROR(AVERAGE(Tabla1[[#This Row],[2020]:[2023]],),"")</f>
        <v>0</v>
      </c>
      <c r="N39" s="88">
        <f>IFERROR(AVERAGE(Tabla1[[#This Row],[2023]:[2026]],),"")</f>
        <v>0</v>
      </c>
    </row>
    <row r="40" spans="1:14" ht="16" thickBot="1">
      <c r="A40" s="208"/>
      <c r="B40" s="59" t="s">
        <v>101</v>
      </c>
      <c r="C40" s="114">
        <f t="shared" ref="C40:L40" ca="1" si="19">C8</f>
        <v>0</v>
      </c>
      <c r="D40" s="114">
        <f t="shared" ca="1" si="19"/>
        <v>0</v>
      </c>
      <c r="E40" s="114">
        <f t="shared" ca="1" si="19"/>
        <v>0</v>
      </c>
      <c r="F40" s="114">
        <f t="shared" ca="1" si="19"/>
        <v>0</v>
      </c>
      <c r="G40" s="114">
        <f t="shared" ca="1" si="19"/>
        <v>0</v>
      </c>
      <c r="H40" s="114">
        <f t="shared" ca="1" si="19"/>
        <v>0</v>
      </c>
      <c r="I40" s="114" t="str">
        <f t="shared" ca="1" si="19"/>
        <v/>
      </c>
      <c r="J40" s="61" t="str">
        <f t="shared" ca="1" si="19"/>
        <v/>
      </c>
      <c r="K40" s="61" t="str">
        <f t="shared" ca="1" si="19"/>
        <v/>
      </c>
      <c r="L40" s="61" t="str">
        <f t="shared" ca="1" si="19"/>
        <v/>
      </c>
      <c r="M40" s="87">
        <f ca="1">IFERROR(AVERAGE(Tabla1[[#This Row],[2020]:[2023]],),"")</f>
        <v>0</v>
      </c>
      <c r="N40" s="88">
        <f ca="1">IFERROR(AVERAGE(Tabla1[[#This Row],[2023]:[2026]],),"")</f>
        <v>0</v>
      </c>
    </row>
    <row r="41" spans="1:14" ht="16" thickBot="1">
      <c r="A41" s="208"/>
      <c r="B41" s="59" t="s">
        <v>54</v>
      </c>
      <c r="C41" s="114">
        <f t="shared" ref="C41:L41" ca="1" si="20">C7</f>
        <v>0</v>
      </c>
      <c r="D41" s="114">
        <f t="shared" ca="1" si="20"/>
        <v>0</v>
      </c>
      <c r="E41" s="114">
        <f t="shared" ca="1" si="20"/>
        <v>0</v>
      </c>
      <c r="F41" s="114">
        <f t="shared" ca="1" si="20"/>
        <v>0</v>
      </c>
      <c r="G41" s="114">
        <f t="shared" ca="1" si="20"/>
        <v>0</v>
      </c>
      <c r="H41" s="114">
        <f t="shared" ca="1" si="20"/>
        <v>0</v>
      </c>
      <c r="I41" s="114" t="str">
        <f t="shared" ca="1" si="20"/>
        <v/>
      </c>
      <c r="J41" s="61" t="str">
        <f t="shared" ca="1" si="20"/>
        <v/>
      </c>
      <c r="K41" s="61" t="str">
        <f t="shared" ca="1" si="20"/>
        <v/>
      </c>
      <c r="L41" s="61" t="str">
        <f t="shared" ca="1" si="20"/>
        <v/>
      </c>
      <c r="M41" s="89">
        <f ca="1">IFERROR(AVERAGE(Tabla1[[#This Row],[2020]:[2023]],),"")</f>
        <v>0</v>
      </c>
      <c r="N41" s="90">
        <f ca="1">IFERROR(AVERAGE(Tabla1[[#This Row],[2023]:[2026]],),"")</f>
        <v>0</v>
      </c>
    </row>
    <row r="42" spans="1:14" ht="16" thickBot="1">
      <c r="A42" s="208"/>
      <c r="B42" s="66" t="s">
        <v>110</v>
      </c>
      <c r="C42" s="113">
        <f ca="1">-C39+C40+C41</f>
        <v>0</v>
      </c>
      <c r="D42" s="113">
        <f t="shared" ref="D42:L42" ca="1" si="21">SUM(D39:D41)</f>
        <v>0</v>
      </c>
      <c r="E42" s="113">
        <f t="shared" ca="1" si="21"/>
        <v>0</v>
      </c>
      <c r="F42" s="113">
        <f t="shared" ca="1" si="21"/>
        <v>0</v>
      </c>
      <c r="G42" s="113">
        <f t="shared" ca="1" si="21"/>
        <v>0</v>
      </c>
      <c r="H42" s="113">
        <f t="shared" ca="1" si="21"/>
        <v>0</v>
      </c>
      <c r="I42" s="113">
        <f t="shared" ca="1" si="21"/>
        <v>0</v>
      </c>
      <c r="J42" s="60">
        <f t="shared" ca="1" si="21"/>
        <v>0</v>
      </c>
      <c r="K42" s="60">
        <f t="shared" ca="1" si="21"/>
        <v>0</v>
      </c>
      <c r="L42" s="60">
        <f t="shared" ca="1" si="21"/>
        <v>0</v>
      </c>
      <c r="M42" s="93">
        <f ca="1">IFERROR(AVERAGE(Tabla1[[#This Row],[2020]:[2023]],),"")</f>
        <v>0</v>
      </c>
      <c r="N42" s="94">
        <f ca="1">IFERROR(AVERAGE(Tabla1[[#This Row],[2023]:[2026]],),"")</f>
        <v>0</v>
      </c>
    </row>
    <row r="43" spans="1:14" ht="16" thickBot="1">
      <c r="A43" s="208"/>
      <c r="B43" s="59" t="s">
        <v>43</v>
      </c>
      <c r="C43" s="114">
        <f t="shared" ref="C43:I43" ca="1" si="22">C2</f>
        <v>0</v>
      </c>
      <c r="D43" s="114">
        <f t="shared" ca="1" si="22"/>
        <v>0</v>
      </c>
      <c r="E43" s="114">
        <f t="shared" ca="1" si="22"/>
        <v>0</v>
      </c>
      <c r="F43" s="114">
        <f t="shared" ca="1" si="22"/>
        <v>0</v>
      </c>
      <c r="G43" s="114">
        <f t="shared" ca="1" si="22"/>
        <v>0</v>
      </c>
      <c r="H43" s="114">
        <f t="shared" ca="1" si="22"/>
        <v>0</v>
      </c>
      <c r="I43" s="114" t="str">
        <f t="shared" ca="1" si="22"/>
        <v/>
      </c>
      <c r="J43" s="61" t="str">
        <f ca="1">J8</f>
        <v/>
      </c>
      <c r="K43" s="61" t="str">
        <f ca="1">K8</f>
        <v/>
      </c>
      <c r="L43" s="61" t="str">
        <f ca="1">L8</f>
        <v/>
      </c>
      <c r="M43" s="89">
        <f ca="1">IFERROR(AVERAGE(Tabla1[[#This Row],[2020]:[2023]],),"")</f>
        <v>0</v>
      </c>
      <c r="N43" s="90">
        <f ca="1">IFERROR(AVERAGE(Tabla1[[#This Row],[2023]:[2026]],),"")</f>
        <v>0</v>
      </c>
    </row>
    <row r="44" spans="1:14" ht="16" thickBot="1">
      <c r="A44" s="208"/>
      <c r="B44" s="66" t="s">
        <v>55</v>
      </c>
      <c r="C44" s="113">
        <f ca="1">SUM(C43:C43)</f>
        <v>0</v>
      </c>
      <c r="D44" s="113">
        <f t="shared" ref="D44:L44" ca="1" si="23">SUM(D43:D43)</f>
        <v>0</v>
      </c>
      <c r="E44" s="113">
        <f t="shared" ca="1" si="23"/>
        <v>0</v>
      </c>
      <c r="F44" s="113">
        <f t="shared" ca="1" si="23"/>
        <v>0</v>
      </c>
      <c r="G44" s="113">
        <f t="shared" ca="1" si="23"/>
        <v>0</v>
      </c>
      <c r="H44" s="113">
        <f t="shared" ca="1" si="23"/>
        <v>0</v>
      </c>
      <c r="I44" s="113">
        <f t="shared" ca="1" si="23"/>
        <v>0</v>
      </c>
      <c r="J44" s="60">
        <f t="shared" ca="1" si="23"/>
        <v>0</v>
      </c>
      <c r="K44" s="60">
        <f t="shared" ca="1" si="23"/>
        <v>0</v>
      </c>
      <c r="L44" s="60">
        <f t="shared" ca="1" si="23"/>
        <v>0</v>
      </c>
      <c r="M44" s="93">
        <f ca="1">IFERROR(AVERAGE(Tabla1[[#This Row],[2020]:[2023]],),"")</f>
        <v>0</v>
      </c>
      <c r="N44" s="94">
        <f ca="1">IFERROR(AVERAGE(Tabla1[[#This Row],[2023]:[2026]],),"")</f>
        <v>0</v>
      </c>
    </row>
    <row r="45" spans="1:14" ht="16" thickBot="1">
      <c r="A45" s="208"/>
      <c r="B45" s="70" t="s">
        <v>36</v>
      </c>
      <c r="C45" s="114">
        <f ca="1">IFERROR(C42-C44,"")</f>
        <v>0</v>
      </c>
      <c r="D45" s="114">
        <f t="shared" ref="D45:L45" ca="1" si="24">IFERROR(D42-D44,"")</f>
        <v>0</v>
      </c>
      <c r="E45" s="114">
        <f t="shared" ca="1" si="24"/>
        <v>0</v>
      </c>
      <c r="F45" s="114">
        <f t="shared" ca="1" si="24"/>
        <v>0</v>
      </c>
      <c r="G45" s="114">
        <f t="shared" ca="1" si="24"/>
        <v>0</v>
      </c>
      <c r="H45" s="114">
        <f t="shared" ca="1" si="24"/>
        <v>0</v>
      </c>
      <c r="I45" s="114">
        <f t="shared" ca="1" si="24"/>
        <v>0</v>
      </c>
      <c r="J45" s="61">
        <f t="shared" ca="1" si="24"/>
        <v>0</v>
      </c>
      <c r="K45" s="61">
        <f t="shared" ca="1" si="24"/>
        <v>0</v>
      </c>
      <c r="L45" s="61">
        <f t="shared" ca="1" si="24"/>
        <v>0</v>
      </c>
      <c r="M45" s="89">
        <f ca="1">IFERROR(AVERAGE(Tabla1[[#This Row],[2020]:[2023]],),"")</f>
        <v>0</v>
      </c>
      <c r="N45" s="90">
        <f ca="1">IFERROR(AVERAGE(Tabla1[[#This Row],[2023]:[2026]],),"")</f>
        <v>0</v>
      </c>
    </row>
    <row r="46" spans="1:14" ht="16" thickBot="1">
      <c r="A46" s="208"/>
      <c r="B46" s="70" t="s">
        <v>100</v>
      </c>
      <c r="C46" s="114">
        <f t="shared" ref="C46:I46" ca="1" si="25">C6-C10</f>
        <v>0</v>
      </c>
      <c r="D46" s="114">
        <f t="shared" ca="1" si="25"/>
        <v>0</v>
      </c>
      <c r="E46" s="114">
        <f t="shared" ca="1" si="25"/>
        <v>0</v>
      </c>
      <c r="F46" s="114">
        <f t="shared" ca="1" si="25"/>
        <v>0</v>
      </c>
      <c r="G46" s="114">
        <f t="shared" ca="1" si="25"/>
        <v>0</v>
      </c>
      <c r="H46" s="114">
        <f t="shared" ca="1" si="25"/>
        <v>0</v>
      </c>
      <c r="I46" s="114" t="e">
        <f t="shared" ca="1" si="25"/>
        <v>#VALUE!</v>
      </c>
      <c r="J46" s="61" t="e">
        <f ca="1">J6-J2</f>
        <v>#VALUE!</v>
      </c>
      <c r="K46" s="61" t="e">
        <f ca="1">K6-K2</f>
        <v>#VALUE!</v>
      </c>
      <c r="L46" s="61" t="e">
        <f ca="1">L6-L2</f>
        <v>#VALUE!</v>
      </c>
      <c r="M46" s="89">
        <f ca="1">IFERROR(AVERAGE(Tabla1[[#This Row],[2020]:[2023]],),"")</f>
        <v>0</v>
      </c>
      <c r="N46" s="90" t="str">
        <f ca="1">IFERROR(AVERAGE(Tabla1[[#This Row],[2023]:[2026]],),"")</f>
        <v/>
      </c>
    </row>
    <row r="47" spans="1:14" ht="16" thickBot="1">
      <c r="A47" s="208"/>
      <c r="B47" s="70" t="s">
        <v>14</v>
      </c>
      <c r="C47" s="108" t="str">
        <f t="shared" ref="C47:L47" ca="1" si="26">IFERROR(C45/C11,"")</f>
        <v/>
      </c>
      <c r="D47" s="108" t="str">
        <f t="shared" ca="1" si="26"/>
        <v/>
      </c>
      <c r="E47" s="108" t="str">
        <f t="shared" ca="1" si="26"/>
        <v/>
      </c>
      <c r="F47" s="108" t="str">
        <f t="shared" ca="1" si="26"/>
        <v/>
      </c>
      <c r="G47" s="108" t="str">
        <f t="shared" ca="1" si="26"/>
        <v/>
      </c>
      <c r="H47" s="108" t="str">
        <f t="shared" ca="1" si="26"/>
        <v/>
      </c>
      <c r="I47" s="108" t="str">
        <f t="shared" ca="1" si="26"/>
        <v/>
      </c>
      <c r="J47" s="54" t="str">
        <f t="shared" ca="1" si="26"/>
        <v/>
      </c>
      <c r="K47" s="54" t="str">
        <f t="shared" ca="1" si="26"/>
        <v/>
      </c>
      <c r="L47" s="54" t="str">
        <f t="shared" ca="1" si="26"/>
        <v/>
      </c>
      <c r="M47" s="79">
        <f ca="1">IFERROR(AVERAGE(Tabla1[[#This Row],[2020]:[2023]],),"")</f>
        <v>0</v>
      </c>
      <c r="N47" s="80">
        <f ca="1">IFERROR(AVERAGE(Tabla1[[#This Row],[2023]:[2026]],),"")</f>
        <v>0</v>
      </c>
    </row>
    <row r="48" spans="1:14" ht="16" thickBot="1">
      <c r="A48" s="208"/>
      <c r="B48" s="72" t="s">
        <v>15</v>
      </c>
      <c r="C48" s="114">
        <f t="shared" ref="C48:L48" ca="1" si="27">IFERROR((C34-C36)-(C42-C44),"")</f>
        <v>0</v>
      </c>
      <c r="D48" s="114">
        <f t="shared" ca="1" si="27"/>
        <v>0</v>
      </c>
      <c r="E48" s="114">
        <f t="shared" ca="1" si="27"/>
        <v>0</v>
      </c>
      <c r="F48" s="114">
        <f t="shared" ca="1" si="27"/>
        <v>0</v>
      </c>
      <c r="G48" s="114">
        <f t="shared" ca="1" si="27"/>
        <v>0</v>
      </c>
      <c r="H48" s="114">
        <f t="shared" ca="1" si="27"/>
        <v>0</v>
      </c>
      <c r="I48" s="114">
        <f t="shared" ca="1" si="27"/>
        <v>0</v>
      </c>
      <c r="J48" s="61">
        <f t="shared" ca="1" si="27"/>
        <v>0</v>
      </c>
      <c r="K48" s="61">
        <f t="shared" ca="1" si="27"/>
        <v>0</v>
      </c>
      <c r="L48" s="61">
        <f t="shared" ca="1" si="27"/>
        <v>0</v>
      </c>
      <c r="M48" s="89">
        <f ca="1">IFERROR(AVERAGE(Tabla1[[#This Row],[2020]:[2023]],),"")</f>
        <v>0</v>
      </c>
      <c r="N48" s="90">
        <f ca="1">IFERROR(AVERAGE(Tabla1[[#This Row],[2023]:[2026]],),"")</f>
        <v>0</v>
      </c>
    </row>
    <row r="49" spans="1:14" ht="15" customHeight="1" thickBot="1">
      <c r="A49" s="208"/>
      <c r="B49" s="67" t="s">
        <v>16</v>
      </c>
      <c r="C49" s="116">
        <f t="shared" ref="C49:I49" ca="1" si="28">(-C37+C42)-C44</f>
        <v>0</v>
      </c>
      <c r="D49" s="116">
        <f t="shared" ca="1" si="28"/>
        <v>0</v>
      </c>
      <c r="E49" s="116">
        <f t="shared" ca="1" si="28"/>
        <v>0</v>
      </c>
      <c r="F49" s="116">
        <f t="shared" ca="1" si="28"/>
        <v>0</v>
      </c>
      <c r="G49" s="116">
        <f t="shared" ca="1" si="28"/>
        <v>0</v>
      </c>
      <c r="H49" s="116">
        <f t="shared" ca="1" si="28"/>
        <v>0</v>
      </c>
      <c r="I49" s="116">
        <f t="shared" ca="1" si="28"/>
        <v>0</v>
      </c>
      <c r="J49" s="63"/>
      <c r="K49" s="63"/>
      <c r="L49" s="63"/>
      <c r="M49" s="97">
        <f ca="1">IFERROR(AVERAGE(Tabla1[[#This Row],[2020]:[2023]],),"")</f>
        <v>0</v>
      </c>
      <c r="N49" s="98">
        <f ca="1">IFERROR(AVERAGE(Tabla1[[#This Row],[2023]:[2026]],),"")</f>
        <v>0</v>
      </c>
    </row>
    <row r="50" spans="1:14" ht="14.65" customHeight="1" thickBot="1">
      <c r="A50" s="208" t="s">
        <v>17</v>
      </c>
      <c r="B50" s="68" t="s">
        <v>18</v>
      </c>
      <c r="C50" s="114">
        <f t="shared" ref="C50:L50" ca="1" si="29">IFERROR(C11/365,"")</f>
        <v>0</v>
      </c>
      <c r="D50" s="114">
        <f t="shared" ca="1" si="29"/>
        <v>0</v>
      </c>
      <c r="E50" s="114">
        <f t="shared" ca="1" si="29"/>
        <v>0</v>
      </c>
      <c r="F50" s="114">
        <f t="shared" ca="1" si="29"/>
        <v>0</v>
      </c>
      <c r="G50" s="114">
        <f t="shared" ca="1" si="29"/>
        <v>0</v>
      </c>
      <c r="H50" s="114">
        <f t="shared" ca="1" si="29"/>
        <v>0</v>
      </c>
      <c r="I50" s="114">
        <f t="shared" ca="1" si="29"/>
        <v>0</v>
      </c>
      <c r="J50" s="61">
        <f t="shared" ca="1" si="29"/>
        <v>0</v>
      </c>
      <c r="K50" s="61">
        <f t="shared" ca="1" si="29"/>
        <v>0</v>
      </c>
      <c r="L50" s="61">
        <f t="shared" ca="1" si="29"/>
        <v>0</v>
      </c>
      <c r="M50" s="89">
        <f ca="1">IFERROR(AVERAGE(Tabla1[[#This Row],[2020]:[2023]],),"")</f>
        <v>0</v>
      </c>
      <c r="N50" s="90">
        <f ca="1">IFERROR(AVERAGE(Tabla1[[#This Row],[2023]:[2026]],),"")</f>
        <v>0</v>
      </c>
    </row>
    <row r="51" spans="1:14" ht="16" thickBot="1">
      <c r="A51" s="208"/>
      <c r="B51" s="59" t="s">
        <v>19</v>
      </c>
      <c r="C51" s="114" t="str">
        <f t="shared" ref="C51:I51" ca="1" si="30">IFERROR(((B4+C4)/2),"")</f>
        <v/>
      </c>
      <c r="D51" s="114">
        <f t="shared" ca="1" si="30"/>
        <v>0</v>
      </c>
      <c r="E51" s="114">
        <f t="shared" ca="1" si="30"/>
        <v>0</v>
      </c>
      <c r="F51" s="114">
        <f t="shared" ca="1" si="30"/>
        <v>0</v>
      </c>
      <c r="G51" s="114">
        <f t="shared" ca="1" si="30"/>
        <v>0</v>
      </c>
      <c r="H51" s="114">
        <f t="shared" ca="1" si="30"/>
        <v>0</v>
      </c>
      <c r="I51" s="114" t="str">
        <f t="shared" ca="1" si="30"/>
        <v/>
      </c>
      <c r="J51" s="61" t="str">
        <f ca="1">J4</f>
        <v/>
      </c>
      <c r="K51" s="61" t="str">
        <f ca="1">K4</f>
        <v/>
      </c>
      <c r="L51" s="61" t="str">
        <f ca="1">L4</f>
        <v/>
      </c>
      <c r="M51" s="89">
        <f ca="1">IFERROR(AVERAGE(Tabla1[[#This Row],[2020]:[2023]],),"")</f>
        <v>0</v>
      </c>
      <c r="N51" s="90">
        <f ca="1">IFERROR(AVERAGE(Tabla1[[#This Row],[2023]:[2026]],),"")</f>
        <v>0</v>
      </c>
    </row>
    <row r="52" spans="1:14" ht="16" thickBot="1">
      <c r="A52" s="208"/>
      <c r="B52" s="66" t="s">
        <v>20</v>
      </c>
      <c r="C52" s="113" t="str">
        <f ca="1">IFERROR(C51/C50,"")</f>
        <v/>
      </c>
      <c r="D52" s="113" t="str">
        <f t="shared" ref="D52:L52" ca="1" si="31">IFERROR(D51/D50,"")</f>
        <v/>
      </c>
      <c r="E52" s="113" t="str">
        <f t="shared" ca="1" si="31"/>
        <v/>
      </c>
      <c r="F52" s="113" t="str">
        <f t="shared" ca="1" si="31"/>
        <v/>
      </c>
      <c r="G52" s="113" t="str">
        <f t="shared" ca="1" si="31"/>
        <v/>
      </c>
      <c r="H52" s="113" t="str">
        <f t="shared" ca="1" si="31"/>
        <v/>
      </c>
      <c r="I52" s="113" t="str">
        <f t="shared" ca="1" si="31"/>
        <v/>
      </c>
      <c r="J52" s="60" t="str">
        <f t="shared" ca="1" si="31"/>
        <v/>
      </c>
      <c r="K52" s="60" t="str">
        <f t="shared" ca="1" si="31"/>
        <v/>
      </c>
      <c r="L52" s="60" t="str">
        <f t="shared" ca="1" si="31"/>
        <v/>
      </c>
      <c r="M52" s="93">
        <f ca="1">IFERROR(AVERAGE(Tabla1[[#This Row],[2020]:[2023]],),"")</f>
        <v>0</v>
      </c>
      <c r="N52" s="94">
        <f ca="1">IFERROR(AVERAGE(Tabla1[[#This Row],[2023]:[2026]],),"")</f>
        <v>0</v>
      </c>
    </row>
    <row r="53" spans="1:14" ht="16" thickBot="1">
      <c r="A53" s="208"/>
      <c r="B53" s="59" t="s">
        <v>21</v>
      </c>
      <c r="C53" s="114">
        <f ca="1">IFERROR(C12/365,"")</f>
        <v>0</v>
      </c>
      <c r="D53" s="114">
        <f t="shared" ref="D53:I53" ca="1" si="32">IFERROR(D12/365,"")</f>
        <v>0</v>
      </c>
      <c r="E53" s="114">
        <f t="shared" ca="1" si="32"/>
        <v>0</v>
      </c>
      <c r="F53" s="114">
        <f t="shared" ca="1" si="32"/>
        <v>0</v>
      </c>
      <c r="G53" s="114">
        <f t="shared" ca="1" si="32"/>
        <v>0</v>
      </c>
      <c r="H53" s="114">
        <f t="shared" ca="1" si="32"/>
        <v>0</v>
      </c>
      <c r="I53" s="114">
        <f t="shared" ca="1" si="32"/>
        <v>0</v>
      </c>
      <c r="J53" s="114">
        <f ca="1">IFERROR(-J12/365,"")</f>
        <v>0</v>
      </c>
      <c r="K53" s="114">
        <f ca="1">IFERROR(-K12/365,"")</f>
        <v>0</v>
      </c>
      <c r="L53" s="114">
        <f ca="1">IFERROR(-L12/365,"")</f>
        <v>0</v>
      </c>
      <c r="M53" s="89">
        <f ca="1">IFERROR(AVERAGE(Tabla1[[#This Row],[2020]:[2023]],),"")</f>
        <v>0</v>
      </c>
      <c r="N53" s="90">
        <f ca="1">IFERROR(AVERAGE(Tabla1[[#This Row],[2023]:[2026]],),"")</f>
        <v>0</v>
      </c>
    </row>
    <row r="54" spans="1:14" ht="16" thickBot="1">
      <c r="A54" s="208"/>
      <c r="B54" s="59" t="s">
        <v>22</v>
      </c>
      <c r="C54" s="114" t="str">
        <f ca="1">IFERROR(((B9+C9)/2),"")</f>
        <v/>
      </c>
      <c r="D54" s="114">
        <f t="shared" ref="D54:I54" ca="1" si="33">IFERROR(((C9+D9)/2),"")</f>
        <v>0</v>
      </c>
      <c r="E54" s="114">
        <f t="shared" ca="1" si="33"/>
        <v>0</v>
      </c>
      <c r="F54" s="114">
        <f t="shared" ca="1" si="33"/>
        <v>0</v>
      </c>
      <c r="G54" s="114">
        <f t="shared" ca="1" si="33"/>
        <v>0</v>
      </c>
      <c r="H54" s="114">
        <f t="shared" ca="1" si="33"/>
        <v>0</v>
      </c>
      <c r="I54" s="114" t="str">
        <f t="shared" ca="1" si="33"/>
        <v/>
      </c>
      <c r="J54" s="61" t="str">
        <f ca="1">J9</f>
        <v/>
      </c>
      <c r="K54" s="61" t="str">
        <f ca="1">K9</f>
        <v/>
      </c>
      <c r="L54" s="61" t="str">
        <f ca="1">L9</f>
        <v/>
      </c>
      <c r="M54" s="89">
        <f ca="1">IFERROR(AVERAGE(Tabla1[[#This Row],[2020]:[2023]],),"")</f>
        <v>0</v>
      </c>
      <c r="N54" s="90">
        <f ca="1">IFERROR(AVERAGE(Tabla1[[#This Row],[2023]:[2026]],),"")</f>
        <v>0</v>
      </c>
    </row>
    <row r="55" spans="1:14" ht="16" thickBot="1">
      <c r="A55" s="208"/>
      <c r="B55" s="66" t="s">
        <v>115</v>
      </c>
      <c r="C55" s="113" t="str">
        <f ca="1">IFERROR((C54/C53),"")</f>
        <v/>
      </c>
      <c r="D55" s="113" t="str">
        <f t="shared" ref="D55:L55" ca="1" si="34">IFERROR((D54/D53),"")</f>
        <v/>
      </c>
      <c r="E55" s="113" t="str">
        <f t="shared" ca="1" si="34"/>
        <v/>
      </c>
      <c r="F55" s="113" t="str">
        <f t="shared" ca="1" si="34"/>
        <v/>
      </c>
      <c r="G55" s="113" t="str">
        <f t="shared" ca="1" si="34"/>
        <v/>
      </c>
      <c r="H55" s="113" t="str">
        <f t="shared" ca="1" si="34"/>
        <v/>
      </c>
      <c r="I55" s="113" t="str">
        <f t="shared" ca="1" si="34"/>
        <v/>
      </c>
      <c r="J55" s="60" t="str">
        <f t="shared" ca="1" si="34"/>
        <v/>
      </c>
      <c r="K55" s="60" t="str">
        <f t="shared" ca="1" si="34"/>
        <v/>
      </c>
      <c r="L55" s="60" t="str">
        <f t="shared" ca="1" si="34"/>
        <v/>
      </c>
      <c r="M55" s="93">
        <f ca="1">IFERROR(AVERAGE(Tabla1[[#This Row],[2020]:[2023]],),"")</f>
        <v>0</v>
      </c>
      <c r="N55" s="94">
        <f ca="1">IFERROR(AVERAGE(Tabla1[[#This Row],[2023]:[2026]],),"")</f>
        <v>0</v>
      </c>
    </row>
    <row r="56" spans="1:14" ht="16" thickBot="1">
      <c r="A56" s="208"/>
      <c r="B56" s="66" t="s">
        <v>114</v>
      </c>
      <c r="C56" s="113" t="str">
        <f ca="1">IFERROR((C55-C52),"")</f>
        <v/>
      </c>
      <c r="D56" s="113" t="str">
        <f t="shared" ref="D56:I56" ca="1" si="35">IFERROR((D55+D52),"")</f>
        <v/>
      </c>
      <c r="E56" s="113" t="str">
        <f t="shared" ca="1" si="35"/>
        <v/>
      </c>
      <c r="F56" s="113" t="str">
        <f t="shared" ca="1" si="35"/>
        <v/>
      </c>
      <c r="G56" s="113" t="str">
        <f t="shared" ca="1" si="35"/>
        <v/>
      </c>
      <c r="H56" s="113" t="str">
        <f t="shared" ca="1" si="35"/>
        <v/>
      </c>
      <c r="I56" s="113" t="str">
        <f t="shared" ca="1" si="35"/>
        <v/>
      </c>
      <c r="J56" s="60" t="str">
        <f ca="1">IFERROR((J55-J52),"")</f>
        <v/>
      </c>
      <c r="K56" s="60" t="str">
        <f ca="1">IFERROR((K55-K52),"")</f>
        <v/>
      </c>
      <c r="L56" s="60" t="str">
        <f ca="1">IFERROR((L55-L52),"")</f>
        <v/>
      </c>
      <c r="M56" s="93">
        <f ca="1">IFERROR(AVERAGE(Tabla1[[#This Row],[2020]:[2023]],),"")</f>
        <v>0</v>
      </c>
      <c r="N56" s="94">
        <f ca="1">IFERROR(AVERAGE(Tabla1[[#This Row],[2023]:[2026]],),"")</f>
        <v>0</v>
      </c>
    </row>
    <row r="57" spans="1:14" ht="16" thickBot="1">
      <c r="A57" s="208"/>
      <c r="B57" s="59" t="s">
        <v>30</v>
      </c>
      <c r="C57" s="114" t="str">
        <f t="shared" ref="C57:L57" ca="1" si="36">IFERROR(C13/365,"")</f>
        <v/>
      </c>
      <c r="D57" s="114">
        <f t="shared" ca="1" si="36"/>
        <v>0</v>
      </c>
      <c r="E57" s="114">
        <f ca="1">IFERROR(E13/365,"")</f>
        <v>0</v>
      </c>
      <c r="F57" s="114">
        <f t="shared" ca="1" si="36"/>
        <v>0</v>
      </c>
      <c r="G57" s="114">
        <f t="shared" ca="1" si="36"/>
        <v>0</v>
      </c>
      <c r="H57" s="114">
        <f t="shared" ca="1" si="36"/>
        <v>0</v>
      </c>
      <c r="I57" s="114" t="str">
        <f t="shared" ca="1" si="36"/>
        <v/>
      </c>
      <c r="J57" s="61" t="str">
        <f t="shared" ca="1" si="36"/>
        <v/>
      </c>
      <c r="K57" s="61">
        <f t="shared" ca="1" si="36"/>
        <v>0</v>
      </c>
      <c r="L57" s="61">
        <f t="shared" ca="1" si="36"/>
        <v>0</v>
      </c>
      <c r="M57" s="89">
        <f ca="1">IFERROR(AVERAGE(Tabla1[[#This Row],[2020]:[2023]],),"")</f>
        <v>0</v>
      </c>
      <c r="N57" s="90">
        <f ca="1">IFERROR(AVERAGE(Tabla1[[#This Row],[2023]:[2026]],),"")</f>
        <v>0</v>
      </c>
    </row>
    <row r="58" spans="1:14" ht="16" thickBot="1">
      <c r="A58" s="208"/>
      <c r="B58" s="59" t="s">
        <v>23</v>
      </c>
      <c r="C58" s="114" t="str">
        <f t="shared" ref="C58:I58" ca="1" si="37">IFERROR(((B3+C3)/2),"")</f>
        <v/>
      </c>
      <c r="D58" s="114">
        <f ca="1">IFERROR(((C3+D3)/2),"")</f>
        <v>0</v>
      </c>
      <c r="E58" s="114">
        <f ca="1">IFERROR(((D3+E3)/2),"")</f>
        <v>0</v>
      </c>
      <c r="F58" s="114">
        <f t="shared" ca="1" si="37"/>
        <v>0</v>
      </c>
      <c r="G58" s="114">
        <f t="shared" ca="1" si="37"/>
        <v>0</v>
      </c>
      <c r="H58" s="114">
        <f t="shared" ca="1" si="37"/>
        <v>0</v>
      </c>
      <c r="I58" s="114" t="str">
        <f t="shared" ca="1" si="37"/>
        <v/>
      </c>
      <c r="J58" s="61">
        <f>J3</f>
        <v>0</v>
      </c>
      <c r="K58" s="61">
        <f>K3</f>
        <v>0</v>
      </c>
      <c r="L58" s="61">
        <f>L3</f>
        <v>0</v>
      </c>
      <c r="M58" s="89">
        <f ca="1">IFERROR(AVERAGE(Tabla1[[#This Row],[2020]:[2023]],),"")</f>
        <v>0</v>
      </c>
      <c r="N58" s="90">
        <f ca="1">IFERROR(AVERAGE(Tabla1[[#This Row],[2023]:[2026]],),"")</f>
        <v>0</v>
      </c>
    </row>
    <row r="59" spans="1:14" ht="16" thickBot="1">
      <c r="A59" s="208"/>
      <c r="B59" s="67" t="s">
        <v>24</v>
      </c>
      <c r="C59" s="116" t="str">
        <f ca="1">IFERROR(C58/C57,"")</f>
        <v/>
      </c>
      <c r="D59" s="116" t="str">
        <f t="shared" ref="D59:L59" ca="1" si="38">IFERROR(D58/D57,"")</f>
        <v/>
      </c>
      <c r="E59" s="116" t="str">
        <f ca="1">IFERROR(E58/E57,"")</f>
        <v/>
      </c>
      <c r="F59" s="116" t="str">
        <f t="shared" ca="1" si="38"/>
        <v/>
      </c>
      <c r="G59" s="116" t="str">
        <f t="shared" ca="1" si="38"/>
        <v/>
      </c>
      <c r="H59" s="116" t="str">
        <f t="shared" ca="1" si="38"/>
        <v/>
      </c>
      <c r="I59" s="116" t="str">
        <f t="shared" ca="1" si="38"/>
        <v/>
      </c>
      <c r="J59" s="63" t="str">
        <f t="shared" ca="1" si="38"/>
        <v/>
      </c>
      <c r="K59" s="63" t="str">
        <f t="shared" ca="1" si="38"/>
        <v/>
      </c>
      <c r="L59" s="63" t="str">
        <f t="shared" ca="1" si="38"/>
        <v/>
      </c>
      <c r="M59" s="97">
        <f ca="1">IFERROR(AVERAGE(Tabla1[[#This Row],[2020]:[2023]],),"")</f>
        <v>0</v>
      </c>
      <c r="N59" s="98">
        <f ca="1">IFERROR(AVERAGE(Tabla1[[#This Row],[2023]:[2026]],),"")</f>
        <v>0</v>
      </c>
    </row>
    <row r="60" spans="1:14" ht="14.65" customHeight="1" thickBot="1">
      <c r="A60" s="208" t="s">
        <v>25</v>
      </c>
      <c r="B60" s="68" t="s">
        <v>111</v>
      </c>
      <c r="C60" s="112" t="str">
        <f t="shared" ref="C60:L60" ca="1" si="39">IFERROR(((C8+C10)/C7),"")</f>
        <v/>
      </c>
      <c r="D60" s="112" t="str">
        <f t="shared" ca="1" si="39"/>
        <v/>
      </c>
      <c r="E60" s="112" t="str">
        <f t="shared" ca="1" si="39"/>
        <v/>
      </c>
      <c r="F60" s="112" t="str">
        <f t="shared" ca="1" si="39"/>
        <v/>
      </c>
      <c r="G60" s="112" t="str">
        <f t="shared" ca="1" si="39"/>
        <v/>
      </c>
      <c r="H60" s="112" t="str">
        <f t="shared" ca="1" si="39"/>
        <v/>
      </c>
      <c r="I60" s="112" t="str">
        <f t="shared" ca="1" si="39"/>
        <v/>
      </c>
      <c r="J60" s="58" t="str">
        <f t="shared" ca="1" si="39"/>
        <v/>
      </c>
      <c r="K60" s="58" t="str">
        <f t="shared" ca="1" si="39"/>
        <v/>
      </c>
      <c r="L60" s="58" t="str">
        <f t="shared" ca="1" si="39"/>
        <v/>
      </c>
      <c r="M60" s="87">
        <f ca="1">IFERROR(AVERAGE(Tabla1[[#This Row],[2020]:[2023]],),"")</f>
        <v>0</v>
      </c>
      <c r="N60" s="88">
        <f ca="1">IFERROR(AVERAGE(Tabla1[[#This Row],[2023]:[2026]],),"")</f>
        <v>0</v>
      </c>
    </row>
    <row r="61" spans="1:14" ht="16" thickBot="1">
      <c r="A61" s="208"/>
      <c r="B61" s="59" t="s">
        <v>26</v>
      </c>
      <c r="C61" s="114" t="str">
        <f t="shared" ref="C61:L61" ca="1" si="40">IFERROR((C10/C7),"")</f>
        <v/>
      </c>
      <c r="D61" s="114" t="str">
        <f t="shared" ca="1" si="40"/>
        <v/>
      </c>
      <c r="E61" s="114" t="str">
        <f t="shared" ca="1" si="40"/>
        <v/>
      </c>
      <c r="F61" s="114" t="str">
        <f t="shared" ca="1" si="40"/>
        <v/>
      </c>
      <c r="G61" s="114" t="str">
        <f t="shared" ca="1" si="40"/>
        <v/>
      </c>
      <c r="H61" s="114" t="str">
        <f t="shared" ca="1" si="40"/>
        <v/>
      </c>
      <c r="I61" s="114" t="str">
        <f t="shared" ca="1" si="40"/>
        <v/>
      </c>
      <c r="J61" s="61" t="str">
        <f t="shared" ca="1" si="40"/>
        <v/>
      </c>
      <c r="K61" s="61" t="str">
        <f t="shared" ca="1" si="40"/>
        <v/>
      </c>
      <c r="L61" s="61" t="str">
        <f t="shared" ca="1" si="40"/>
        <v/>
      </c>
      <c r="M61" s="89">
        <f ca="1">IFERROR(AVERAGE(Tabla1[[#This Row],[2020]:[2023]],),"")</f>
        <v>0</v>
      </c>
      <c r="N61" s="90">
        <f ca="1">IFERROR(AVERAGE(Tabla1[[#This Row],[2023]:[2026]],),"")</f>
        <v>0</v>
      </c>
    </row>
    <row r="62" spans="1:14" ht="16" thickBot="1">
      <c r="A62" s="208"/>
      <c r="B62" s="59" t="s">
        <v>27</v>
      </c>
      <c r="C62" s="114" t="str">
        <f t="shared" ref="C62:L62" ca="1" si="41">IFERROR((C8/C10),"")</f>
        <v/>
      </c>
      <c r="D62" s="114" t="str">
        <f t="shared" ca="1" si="41"/>
        <v/>
      </c>
      <c r="E62" s="114" t="str">
        <f t="shared" ca="1" si="41"/>
        <v/>
      </c>
      <c r="F62" s="114" t="str">
        <f t="shared" ca="1" si="41"/>
        <v/>
      </c>
      <c r="G62" s="114" t="str">
        <f t="shared" ca="1" si="41"/>
        <v/>
      </c>
      <c r="H62" s="114" t="str">
        <f t="shared" ca="1" si="41"/>
        <v/>
      </c>
      <c r="I62" s="114" t="str">
        <f t="shared" ca="1" si="41"/>
        <v/>
      </c>
      <c r="J62" s="61" t="str">
        <f t="shared" ca="1" si="41"/>
        <v/>
      </c>
      <c r="K62" s="61" t="str">
        <f t="shared" ca="1" si="41"/>
        <v/>
      </c>
      <c r="L62" s="61" t="str">
        <f t="shared" ca="1" si="41"/>
        <v/>
      </c>
      <c r="M62" s="89">
        <f ca="1">IFERROR(AVERAGE(Tabla1[[#This Row],[2020]:[2023]],),"")</f>
        <v>0</v>
      </c>
      <c r="N62" s="90">
        <f ca="1">IFERROR(AVERAGE(Tabla1[[#This Row],[2023]:[2026]],),"")</f>
        <v>0</v>
      </c>
    </row>
    <row r="63" spans="1:14" ht="16" thickBot="1">
      <c r="A63" s="208"/>
      <c r="B63" s="59" t="s">
        <v>28</v>
      </c>
      <c r="C63" s="114" t="str">
        <f t="shared" ref="C63:L63" ca="1" si="42">IFERROR(((C2+C6)/(C8+C10)),"")</f>
        <v/>
      </c>
      <c r="D63" s="114" t="str">
        <f t="shared" ca="1" si="42"/>
        <v/>
      </c>
      <c r="E63" s="114" t="str">
        <f t="shared" ca="1" si="42"/>
        <v/>
      </c>
      <c r="F63" s="114" t="str">
        <f t="shared" ca="1" si="42"/>
        <v/>
      </c>
      <c r="G63" s="114" t="str">
        <f t="shared" ca="1" si="42"/>
        <v/>
      </c>
      <c r="H63" s="114" t="str">
        <f t="shared" ca="1" si="42"/>
        <v/>
      </c>
      <c r="I63" s="114" t="str">
        <f t="shared" ca="1" si="42"/>
        <v/>
      </c>
      <c r="J63" s="61" t="str">
        <f t="shared" ca="1" si="42"/>
        <v/>
      </c>
      <c r="K63" s="61" t="str">
        <f t="shared" ca="1" si="42"/>
        <v/>
      </c>
      <c r="L63" s="61" t="str">
        <f t="shared" ca="1" si="42"/>
        <v/>
      </c>
      <c r="M63" s="89">
        <f ca="1">IFERROR(AVERAGE(Tabla1[[#This Row],[2020]:[2023]],),"")</f>
        <v>0</v>
      </c>
      <c r="N63" s="90">
        <f ca="1">IFERROR(AVERAGE(Tabla1[[#This Row],[2023]:[2026]],),"")</f>
        <v>0</v>
      </c>
    </row>
    <row r="64" spans="1:14" ht="16" thickBot="1">
      <c r="A64" s="208"/>
      <c r="B64" s="59" t="s">
        <v>39</v>
      </c>
      <c r="C64" s="117" t="str">
        <f t="shared" ref="C64:L64" ca="1" si="43">IFERROR(C6/C10,"")</f>
        <v/>
      </c>
      <c r="D64" s="117" t="str">
        <f t="shared" ca="1" si="43"/>
        <v/>
      </c>
      <c r="E64" s="117" t="str">
        <f t="shared" ca="1" si="43"/>
        <v/>
      </c>
      <c r="F64" s="117" t="str">
        <f t="shared" ca="1" si="43"/>
        <v/>
      </c>
      <c r="G64" s="117" t="str">
        <f t="shared" ca="1" si="43"/>
        <v/>
      </c>
      <c r="H64" s="117" t="str">
        <f t="shared" ca="1" si="43"/>
        <v/>
      </c>
      <c r="I64" s="117" t="str">
        <f t="shared" ca="1" si="43"/>
        <v/>
      </c>
      <c r="J64" s="64" t="str">
        <f t="shared" ca="1" si="43"/>
        <v/>
      </c>
      <c r="K64" s="64" t="str">
        <f t="shared" ca="1" si="43"/>
        <v/>
      </c>
      <c r="L64" s="64" t="str">
        <f t="shared" ca="1" si="43"/>
        <v/>
      </c>
      <c r="M64" s="99">
        <f ca="1">IFERROR(AVERAGE(Tabla1[[#This Row],[2020]:[2023]],),"")</f>
        <v>0</v>
      </c>
      <c r="N64" s="100">
        <f ca="1">IFERROR(AVERAGE(Tabla1[[#This Row],[2023]:[2026]],),"")</f>
        <v>0</v>
      </c>
    </row>
    <row r="65" spans="1:14" ht="16" thickBot="1">
      <c r="A65" s="208"/>
      <c r="B65" s="59" t="s">
        <v>31</v>
      </c>
      <c r="C65" s="114" t="str">
        <f t="shared" ref="C65:L65" ca="1" si="44">IFERROR(((C4+C5)/(C10)),"")</f>
        <v/>
      </c>
      <c r="D65" s="114" t="str">
        <f t="shared" ca="1" si="44"/>
        <v/>
      </c>
      <c r="E65" s="114" t="str">
        <f t="shared" ca="1" si="44"/>
        <v/>
      </c>
      <c r="F65" s="114" t="str">
        <f t="shared" ca="1" si="44"/>
        <v/>
      </c>
      <c r="G65" s="114" t="str">
        <f t="shared" ca="1" si="44"/>
        <v/>
      </c>
      <c r="H65" s="114" t="str">
        <f t="shared" ca="1" si="44"/>
        <v/>
      </c>
      <c r="I65" s="114" t="str">
        <f t="shared" ca="1" si="44"/>
        <v/>
      </c>
      <c r="J65" s="61" t="str">
        <f t="shared" ca="1" si="44"/>
        <v/>
      </c>
      <c r="K65" s="61" t="str">
        <f t="shared" ca="1" si="44"/>
        <v/>
      </c>
      <c r="L65" s="61" t="str">
        <f t="shared" ca="1" si="44"/>
        <v/>
      </c>
      <c r="M65" s="89">
        <f ca="1">IFERROR(AVERAGE(Tabla1[[#This Row],[2020]:[2023]],),"")</f>
        <v>0</v>
      </c>
      <c r="N65" s="90">
        <f ca="1">IFERROR(AVERAGE(Tabla1[[#This Row],[2023]:[2026]],),"")</f>
        <v>0</v>
      </c>
    </row>
    <row r="66" spans="1:14" ht="16" thickBot="1">
      <c r="A66" s="208"/>
      <c r="B66" s="59" t="s">
        <v>32</v>
      </c>
      <c r="C66" s="114" t="str">
        <f t="shared" ref="C66:L66" ca="1" si="45">IFERROR((C5/(C10)),"")</f>
        <v/>
      </c>
      <c r="D66" s="114" t="str">
        <f t="shared" ca="1" si="45"/>
        <v/>
      </c>
      <c r="E66" s="114" t="str">
        <f t="shared" ca="1" si="45"/>
        <v/>
      </c>
      <c r="F66" s="114" t="str">
        <f t="shared" ca="1" si="45"/>
        <v/>
      </c>
      <c r="G66" s="114" t="str">
        <f t="shared" ca="1" si="45"/>
        <v/>
      </c>
      <c r="H66" s="114" t="str">
        <f t="shared" ca="1" si="45"/>
        <v/>
      </c>
      <c r="I66" s="114" t="str">
        <f t="shared" ca="1" si="45"/>
        <v/>
      </c>
      <c r="J66" s="61" t="str">
        <f t="shared" ca="1" si="45"/>
        <v/>
      </c>
      <c r="K66" s="61" t="str">
        <f t="shared" ca="1" si="45"/>
        <v/>
      </c>
      <c r="L66" s="61" t="str">
        <f t="shared" ca="1" si="45"/>
        <v/>
      </c>
      <c r="M66" s="89">
        <f ca="1">IFERROR(AVERAGE(Tabla1[[#This Row],[2020]:[2023]],),"")</f>
        <v>0</v>
      </c>
      <c r="N66" s="90">
        <f ca="1">IFERROR(AVERAGE(Tabla1[[#This Row],[2023]:[2026]],),"")</f>
        <v>0</v>
      </c>
    </row>
    <row r="67" spans="1:14" ht="15" customHeight="1" thickBot="1">
      <c r="A67" s="208"/>
      <c r="B67" s="73" t="s">
        <v>29</v>
      </c>
      <c r="C67" s="118" t="str">
        <f>IFERROR(B30/B25,"")</f>
        <v/>
      </c>
      <c r="D67" s="118" t="str">
        <f t="shared" ref="D67:L67" ca="1" si="46">IFERROR(C30/C25,"")</f>
        <v/>
      </c>
      <c r="E67" s="118" t="str">
        <f t="shared" ca="1" si="46"/>
        <v/>
      </c>
      <c r="F67" s="118" t="str">
        <f t="shared" ca="1" si="46"/>
        <v/>
      </c>
      <c r="G67" s="118" t="str">
        <f t="shared" ca="1" si="46"/>
        <v/>
      </c>
      <c r="H67" s="118" t="str">
        <f t="shared" ca="1" si="46"/>
        <v/>
      </c>
      <c r="I67" s="118" t="str">
        <f t="shared" ca="1" si="46"/>
        <v/>
      </c>
      <c r="J67" s="65" t="str">
        <f t="shared" ca="1" si="46"/>
        <v/>
      </c>
      <c r="K67" s="65" t="str">
        <f t="shared" ca="1" si="46"/>
        <v/>
      </c>
      <c r="L67" s="65" t="str">
        <f t="shared" ca="1" si="46"/>
        <v/>
      </c>
      <c r="M67" s="101">
        <f ca="1">IFERROR(AVERAGE(Tabla1[[#This Row],[2020]:[2023]],),"")</f>
        <v>0</v>
      </c>
      <c r="N67" s="102">
        <f ca="1">IFERROR(AVERAGE(Tabla1[[#This Row],[2023]:[2026]],),"")</f>
        <v>0</v>
      </c>
    </row>
    <row r="68" spans="1:14" ht="16" thickBot="1">
      <c r="A68" s="208"/>
      <c r="B68" s="59" t="s">
        <v>37</v>
      </c>
      <c r="C68" s="114" t="str">
        <f t="shared" ref="C68:L68" ca="1" si="47">IFERROR((C8+C10)/C7,"")</f>
        <v/>
      </c>
      <c r="D68" s="114" t="str">
        <f t="shared" ca="1" si="47"/>
        <v/>
      </c>
      <c r="E68" s="114" t="str">
        <f t="shared" ca="1" si="47"/>
        <v/>
      </c>
      <c r="F68" s="114" t="str">
        <f t="shared" ca="1" si="47"/>
        <v/>
      </c>
      <c r="G68" s="114" t="str">
        <f t="shared" ca="1" si="47"/>
        <v/>
      </c>
      <c r="H68" s="114" t="str">
        <f t="shared" ca="1" si="47"/>
        <v/>
      </c>
      <c r="I68" s="114" t="str">
        <f t="shared" ca="1" si="47"/>
        <v/>
      </c>
      <c r="J68" s="114" t="str">
        <f t="shared" ca="1" si="47"/>
        <v/>
      </c>
      <c r="K68" s="114" t="str">
        <f t="shared" ca="1" si="47"/>
        <v/>
      </c>
      <c r="L68" s="114" t="str">
        <f t="shared" ca="1" si="47"/>
        <v/>
      </c>
      <c r="M68" s="91">
        <f ca="1">IFERROR(AVERAGE(Tabla1[[#This Row],[2020]:[2023]],),"")</f>
        <v>0</v>
      </c>
      <c r="N68" s="92">
        <f ca="1">IFERROR(AVERAGE(Tabla1[[#This Row],[2023]:[2026]],),"")</f>
        <v>0</v>
      </c>
    </row>
    <row r="69" spans="1:14" ht="16" thickBot="1">
      <c r="A69" s="208"/>
      <c r="B69" s="59" t="s">
        <v>38</v>
      </c>
      <c r="C69" s="114" t="str">
        <f ca="1">IFERROR(C16/-'A2. PYG'!B20,"")</f>
        <v/>
      </c>
      <c r="D69" s="114" t="str">
        <f ca="1">IFERROR(D16/-'A2. PYG'!C20,"")</f>
        <v/>
      </c>
      <c r="E69" s="114" t="str">
        <f ca="1">IFERROR(E16/-'A2. PYG'!D20,"")</f>
        <v/>
      </c>
      <c r="F69" s="114" t="str">
        <f ca="1">IFERROR(F16/-'A2. PYG'!E20,"")</f>
        <v/>
      </c>
      <c r="G69" s="114" t="str">
        <f ca="1">IFERROR(G16/-'A2. PYG'!F20,"")</f>
        <v/>
      </c>
      <c r="H69" s="114" t="str">
        <f ca="1">IFERROR(H16/-'A2. PYG'!G20,"")</f>
        <v/>
      </c>
      <c r="I69" s="114" t="str">
        <f ca="1">IFERROR(I16/-'A2. PYG'!H20,"")</f>
        <v/>
      </c>
      <c r="J69" s="114" t="str">
        <f ca="1">IFERROR(J16/-'A2. PYG'!I20,"")</f>
        <v/>
      </c>
      <c r="K69" s="114" t="str">
        <f ca="1">IFERROR(K16/-'A2. PYG'!J20,"")</f>
        <v/>
      </c>
      <c r="L69" s="114" t="str">
        <f ca="1">IFERROR(L16/-'A2. PYG'!K20,"")</f>
        <v/>
      </c>
      <c r="M69" s="103">
        <f ca="1">IFERROR(AVERAGE(Tabla1[[#This Row],[2020]:[2023]],),"")</f>
        <v>0</v>
      </c>
      <c r="N69" s="104">
        <f ca="1">IFERROR(AVERAGE(Tabla1[[#This Row],[2023]:[2026]],),"")</f>
        <v>0</v>
      </c>
    </row>
  </sheetData>
  <sheetProtection formatCells="0" formatColumns="0" formatRows="0" sort="0" autoFilter="0" pivotTables="0"/>
  <mergeCells count="6">
    <mergeCell ref="A50:A59"/>
    <mergeCell ref="A60:A69"/>
    <mergeCell ref="A2:A10"/>
    <mergeCell ref="A11:A19"/>
    <mergeCell ref="A20:A30"/>
    <mergeCell ref="A31:A49"/>
  </mergeCells>
  <phoneticPr fontId="7" type="noConversion"/>
  <conditionalFormatting sqref="C2:L2">
    <cfRule type="cellIs" dxfId="64" priority="60" operator="lessThan">
      <formula>0</formula>
    </cfRule>
  </conditionalFormatting>
  <conditionalFormatting sqref="C6:L8">
    <cfRule type="cellIs" dxfId="63" priority="39" operator="lessThan">
      <formula>0</formula>
    </cfRule>
  </conditionalFormatting>
  <conditionalFormatting sqref="C10:L11">
    <cfRule type="cellIs" dxfId="62" priority="4" operator="lessThan">
      <formula>0</formula>
    </cfRule>
  </conditionalFormatting>
  <conditionalFormatting sqref="C14:L14">
    <cfRule type="cellIs" dxfId="61" priority="37" operator="lessThan">
      <formula>0</formula>
    </cfRule>
  </conditionalFormatting>
  <conditionalFormatting sqref="C16:L19">
    <cfRule type="cellIs" dxfId="60" priority="36" operator="lessThan">
      <formula>0</formula>
    </cfRule>
  </conditionalFormatting>
  <conditionalFormatting sqref="C52:L63 C46:L46">
    <cfRule type="cellIs" dxfId="59" priority="83" operator="lessThan">
      <formula>0</formula>
    </cfRule>
  </conditionalFormatting>
  <conditionalFormatting sqref="C60:L62">
    <cfRule type="cellIs" dxfId="58" priority="82" operator="greaterThan">
      <formula>2</formula>
    </cfRule>
  </conditionalFormatting>
  <conditionalFormatting sqref="C61:L62">
    <cfRule type="cellIs" dxfId="57" priority="77" operator="greaterThanOrEqual">
      <formula>1</formula>
    </cfRule>
  </conditionalFormatting>
  <conditionalFormatting sqref="C47:M51">
    <cfRule type="cellIs" dxfId="56" priority="18" operator="lessThan">
      <formula>0</formula>
    </cfRule>
  </conditionalFormatting>
  <conditionalFormatting sqref="C65:M66">
    <cfRule type="cellIs" dxfId="55" priority="64" operator="notBetween">
      <formula>0.75</formula>
      <formula>1</formula>
    </cfRule>
  </conditionalFormatting>
  <conditionalFormatting sqref="C65:M67">
    <cfRule type="cellIs" dxfId="54" priority="65" operator="lessThan">
      <formula>0</formula>
    </cfRule>
  </conditionalFormatting>
  <conditionalFormatting sqref="C3:N5 B16:B18 C20:N45">
    <cfRule type="cellIs" dxfId="53" priority="54" operator="lessThan">
      <formula>0</formula>
    </cfRule>
  </conditionalFormatting>
  <conditionalFormatting sqref="C9:N9">
    <cfRule type="cellIs" dxfId="52" priority="5" operator="lessThan">
      <formula>0</formula>
    </cfRule>
  </conditionalFormatting>
  <conditionalFormatting sqref="C12:N13">
    <cfRule type="cellIs" dxfId="51" priority="2" operator="lessThan">
      <formula>0</formula>
    </cfRule>
  </conditionalFormatting>
  <conditionalFormatting sqref="C15:N15">
    <cfRule type="cellIs" dxfId="50" priority="1" operator="lessThan">
      <formula>0</formula>
    </cfRule>
  </conditionalFormatting>
  <conditionalFormatting sqref="C63:N63">
    <cfRule type="cellIs" dxfId="49" priority="81" operator="lessThanOrEqual">
      <formula>1</formula>
    </cfRule>
  </conditionalFormatting>
  <conditionalFormatting sqref="C64:N64">
    <cfRule type="cellIs" dxfId="48" priority="72" operator="greaterThan">
      <formula>2</formula>
    </cfRule>
    <cfRule type="cellIs" dxfId="47" priority="73" operator="lessThan">
      <formula>1</formula>
    </cfRule>
  </conditionalFormatting>
  <conditionalFormatting sqref="C66:N66">
    <cfRule type="cellIs" dxfId="46" priority="70" operator="greaterThan">
      <formula>0.4</formula>
    </cfRule>
    <cfRule type="cellIs" dxfId="45" priority="71" operator="lessThan">
      <formula>0.3</formula>
    </cfRule>
    <cfRule type="cellIs" dxfId="44" priority="78" operator="between">
      <formula>"0.3"</formula>
      <formula>"0.4"</formula>
    </cfRule>
  </conditionalFormatting>
  <conditionalFormatting sqref="C67:N67">
    <cfRule type="cellIs" dxfId="43" priority="69" operator="lessThan">
      <formula>1</formula>
    </cfRule>
  </conditionalFormatting>
  <conditionalFormatting sqref="M52:M63">
    <cfRule type="cellIs" dxfId="42" priority="63" operator="lessThan">
      <formula>0</formula>
    </cfRule>
  </conditionalFormatting>
  <conditionalFormatting sqref="M60:M62">
    <cfRule type="cellIs" dxfId="41" priority="62" operator="greaterThan">
      <formula>2</formula>
    </cfRule>
  </conditionalFormatting>
  <conditionalFormatting sqref="M61:M62">
    <cfRule type="cellIs" dxfId="40" priority="61" operator="greaterThanOrEqual">
      <formula>1</formula>
    </cfRule>
  </conditionalFormatting>
  <conditionalFormatting sqref="M2:N2">
    <cfRule type="cellIs" dxfId="39" priority="15" operator="lessThan">
      <formula>0</formula>
    </cfRule>
  </conditionalFormatting>
  <conditionalFormatting sqref="M6:N8">
    <cfRule type="cellIs" dxfId="38" priority="14" operator="lessThan">
      <formula>0</formula>
    </cfRule>
  </conditionalFormatting>
  <conditionalFormatting sqref="M10:N11">
    <cfRule type="cellIs" dxfId="37" priority="3" operator="lessThan">
      <formula>0</formula>
    </cfRule>
  </conditionalFormatting>
  <conditionalFormatting sqref="M14:N14">
    <cfRule type="cellIs" dxfId="36" priority="12" operator="lessThan">
      <formula>0</formula>
    </cfRule>
  </conditionalFormatting>
  <conditionalFormatting sqref="M16:N19">
    <cfRule type="cellIs" dxfId="35" priority="9" operator="lessThan">
      <formula>0</formula>
    </cfRule>
  </conditionalFormatting>
  <conditionalFormatting sqref="M46:N46">
    <cfRule type="cellIs" dxfId="34" priority="8" operator="lessThan">
      <formula>0</formula>
    </cfRule>
  </conditionalFormatting>
  <conditionalFormatting sqref="N47:N63">
    <cfRule type="cellIs" dxfId="33" priority="17" operator="lessThan">
      <formula>0</formula>
    </cfRule>
  </conditionalFormatting>
  <conditionalFormatting sqref="N60:N62">
    <cfRule type="cellIs" dxfId="32" priority="41" operator="greaterThan">
      <formula>2</formula>
    </cfRule>
  </conditionalFormatting>
  <conditionalFormatting sqref="N61:N62">
    <cfRule type="cellIs" dxfId="31" priority="40" operator="greaterThanOrEqual">
      <formula>1</formula>
    </cfRule>
  </conditionalFormatting>
  <conditionalFormatting sqref="N65:N66">
    <cfRule type="cellIs" dxfId="30" priority="43" operator="notBetween">
      <formula>0.75</formula>
      <formula>1</formula>
    </cfRule>
  </conditionalFormatting>
  <conditionalFormatting sqref="N65:N67">
    <cfRule type="cellIs" dxfId="29" priority="44" operator="lessThan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"/>
  <sheetViews>
    <sheetView showGridLines="0" zoomScale="120" zoomScaleNormal="120" workbookViewId="0">
      <selection activeCell="E32" sqref="E32"/>
    </sheetView>
  </sheetViews>
  <sheetFormatPr baseColWidth="10" defaultRowHeight="14"/>
  <cols>
    <col min="1" max="1" width="20.75" customWidth="1"/>
    <col min="2" max="2" width="11.33203125" bestFit="1" customWidth="1"/>
    <col min="3" max="3" width="19.5" customWidth="1"/>
    <col min="4" max="4" width="20.75" customWidth="1"/>
    <col min="5" max="5" width="12.33203125" bestFit="1" customWidth="1"/>
    <col min="6" max="6" width="19.5" customWidth="1"/>
    <col min="7" max="7" width="20.75" customWidth="1"/>
    <col min="8" max="8" width="12.33203125" bestFit="1" customWidth="1"/>
    <col min="9" max="9" width="19.5" customWidth="1"/>
    <col min="10" max="10" width="20.75" customWidth="1"/>
    <col min="11" max="11" width="11" customWidth="1"/>
    <col min="12" max="12" width="19.5" customWidth="1"/>
    <col min="13" max="13" width="12.75" bestFit="1" customWidth="1"/>
    <col min="14" max="14" width="11.5" bestFit="1" customWidth="1"/>
    <col min="15" max="15" width="19.5" customWidth="1"/>
    <col min="16" max="16" width="20.75" customWidth="1"/>
    <col min="17" max="17" width="11.5" bestFit="1" customWidth="1"/>
    <col min="18" max="18" width="19.5" customWidth="1"/>
    <col min="19" max="19" width="20.75" customWidth="1"/>
    <col min="20" max="20" width="11.5" bestFit="1" customWidth="1"/>
    <col min="21" max="21" width="19.5" customWidth="1"/>
    <col min="22" max="22" width="20.75" customWidth="1"/>
    <col min="23" max="23" width="11" customWidth="1"/>
    <col min="24" max="24" width="19.5" customWidth="1"/>
    <col min="25" max="25" width="20.75" customWidth="1"/>
    <col min="26" max="26" width="11" customWidth="1"/>
    <col min="27" max="27" width="19.5" customWidth="1"/>
    <col min="28" max="28" width="20.75" customWidth="1"/>
    <col min="29" max="29" width="11" customWidth="1"/>
    <col min="30" max="30" width="19.5" customWidth="1"/>
  </cols>
  <sheetData>
    <row r="1" spans="1:30" ht="14.5" thickBot="1">
      <c r="A1" s="11"/>
      <c r="B1" s="9">
        <f ca="1">IFERROR('A1. BALANCES'!B$2,"")</f>
        <v>2022</v>
      </c>
      <c r="C1" s="12"/>
      <c r="D1" s="11"/>
      <c r="E1" s="9">
        <f ca="1">'A1. BALANCES'!C$2</f>
        <v>2023</v>
      </c>
      <c r="F1" s="12"/>
      <c r="G1" s="11"/>
      <c r="H1" s="9">
        <f ca="1">'A1. BALANCES'!D$2</f>
        <v>2024</v>
      </c>
      <c r="I1" s="12"/>
      <c r="J1" s="11"/>
      <c r="K1" s="9">
        <f ca="1">'A1. BALANCES'!E$2</f>
        <v>2025</v>
      </c>
      <c r="L1" s="12"/>
      <c r="M1" s="11"/>
      <c r="N1" s="9">
        <f ca="1">'A1. BALANCES'!F$2</f>
        <v>2026</v>
      </c>
      <c r="O1" s="12"/>
      <c r="P1" s="11"/>
      <c r="Q1" s="9">
        <f ca="1">'A1. BALANCES'!G$2</f>
        <v>2027</v>
      </c>
      <c r="R1" s="12"/>
      <c r="S1" s="11"/>
      <c r="T1" s="9">
        <f>'A1. BALANCES'!H$2</f>
        <v>0</v>
      </c>
      <c r="U1" s="12"/>
      <c r="V1" s="11"/>
      <c r="W1" s="9">
        <f>'A1. BALANCES'!I$2</f>
        <v>0</v>
      </c>
      <c r="X1" s="12"/>
      <c r="Y1" s="11"/>
      <c r="Z1" s="9">
        <f>'A1. BALANCES'!J$2</f>
        <v>0</v>
      </c>
      <c r="AA1" s="12"/>
      <c r="AB1" s="11"/>
      <c r="AC1" s="9">
        <f>'A1. BALANCES'!K$2</f>
        <v>0</v>
      </c>
      <c r="AD1" s="12"/>
    </row>
    <row r="2" spans="1:30" ht="16" thickBot="1">
      <c r="A2" s="1" t="s">
        <v>40</v>
      </c>
      <c r="B2" s="1" t="s">
        <v>41</v>
      </c>
      <c r="C2" s="1" t="s">
        <v>42</v>
      </c>
      <c r="D2" s="1" t="s">
        <v>40</v>
      </c>
      <c r="E2" s="1" t="s">
        <v>41</v>
      </c>
      <c r="F2" s="1" t="s">
        <v>42</v>
      </c>
      <c r="G2" s="1" t="s">
        <v>40</v>
      </c>
      <c r="H2" s="1" t="s">
        <v>41</v>
      </c>
      <c r="I2" s="1" t="s">
        <v>42</v>
      </c>
      <c r="J2" s="1" t="s">
        <v>40</v>
      </c>
      <c r="K2" s="1" t="s">
        <v>41</v>
      </c>
      <c r="L2" s="1" t="s">
        <v>42</v>
      </c>
      <c r="M2" s="1" t="s">
        <v>40</v>
      </c>
      <c r="N2" s="1" t="s">
        <v>41</v>
      </c>
      <c r="O2" s="1" t="s">
        <v>42</v>
      </c>
      <c r="P2" s="1" t="s">
        <v>40</v>
      </c>
      <c r="Q2" s="1" t="s">
        <v>41</v>
      </c>
      <c r="R2" s="1" t="s">
        <v>42</v>
      </c>
      <c r="S2" s="1" t="s">
        <v>40</v>
      </c>
      <c r="T2" s="1" t="s">
        <v>41</v>
      </c>
      <c r="U2" s="1" t="s">
        <v>42</v>
      </c>
      <c r="V2" s="1" t="s">
        <v>40</v>
      </c>
      <c r="W2" s="1" t="s">
        <v>41</v>
      </c>
      <c r="X2" s="1" t="s">
        <v>42</v>
      </c>
      <c r="Y2" s="1" t="s">
        <v>40</v>
      </c>
      <c r="Z2" s="1" t="s">
        <v>41</v>
      </c>
      <c r="AA2" s="1" t="s">
        <v>42</v>
      </c>
      <c r="AB2" s="1" t="s">
        <v>40</v>
      </c>
      <c r="AC2" s="1" t="s">
        <v>41</v>
      </c>
      <c r="AD2" s="1" t="s">
        <v>42</v>
      </c>
    </row>
    <row r="3" spans="1:30">
      <c r="A3" s="13" t="str">
        <f ca="1">IFERROR(INDEX('A1. BALANCES'!$B:$K,MATCH("Activo no corriente",'A1. BALANCES'!$A:$A,0),MATCH(B$1,'A1. BALANCES'!$B$2:$K$2,0)),"")</f>
        <v/>
      </c>
      <c r="B3" s="7" t="str">
        <f ca="1">IFERROR(IF(A$5&gt;C$5,A$3,A$3-B$5),"")</f>
        <v/>
      </c>
      <c r="C3" s="3" t="str">
        <f ca="1">IFERROR(INDEX('A1. BALANCES'!$B:$K,MATCH("Patrimonio neto",'A1. BALANCES'!$A:$A,0),MATCH(B$1,'A1. BALANCES'!$B2:$K2,0)),"")</f>
        <v/>
      </c>
      <c r="D3" s="13" t="str">
        <f ca="1">IFERROR(INDEX('A1. BALANCES'!$B:$K,MATCH("Activo no corriente",'A1. BALANCES'!$A:$A,0),MATCH(E$1,'A1. BALANCES'!$B$2:$K$2,0)),"")</f>
        <v/>
      </c>
      <c r="E3" s="7" t="str">
        <f ca="1">IFERROR(IF(D$5&gt;F$5,D$3,D$3-E$5),"")</f>
        <v/>
      </c>
      <c r="F3" s="3" t="str">
        <f ca="1">IFERROR(INDEX('A1. BALANCES'!$B:$K,MATCH("Patrimonio neto",'A1. BALANCES'!$A:$A,0),MATCH(E$1,'A1. BALANCES'!$B2:$K2,0)),"")</f>
        <v/>
      </c>
      <c r="G3" s="13" t="str">
        <f ca="1">IFERROR(INDEX('A1. BALANCES'!$B:$K,MATCH("Activo no corriente",'A1. BALANCES'!$A:$A,0),MATCH(H$1,'A1. BALANCES'!$B$2:$K$2,0)),"")</f>
        <v/>
      </c>
      <c r="H3" s="7" t="str">
        <f ca="1">IFERROR(IF(G$5&gt;I$5,G$3,G$3-H$5),"")</f>
        <v/>
      </c>
      <c r="I3" s="3" t="str">
        <f ca="1">IFERROR(INDEX('A1. BALANCES'!$B:$K,MATCH("Patrimonio neto",'A1. BALANCES'!$A:$A,0),MATCH(H$1,'A1. BALANCES'!$B2:$K2,0)),"")</f>
        <v/>
      </c>
      <c r="J3" s="13" t="str">
        <f ca="1">IFERROR(INDEX('A1. BALANCES'!$B:$K,MATCH("Activo no corriente",'A1. BALANCES'!$A:$A,0),MATCH(K$1,'A1. BALANCES'!$B$2:$K$2,0)),"")</f>
        <v/>
      </c>
      <c r="K3" s="7" t="str">
        <f ca="1">IFERROR(IF(J$5&gt;L$5,J$3,J$3-#REF!),"")</f>
        <v/>
      </c>
      <c r="L3" s="3" t="str">
        <f ca="1">IFERROR(INDEX('A1. BALANCES'!$B:$K,MATCH("Patrimonio neto",'A1. BALANCES'!$A:$A,0),MATCH(K$1,'A1. BALANCES'!$B2:$K2,0)),"")</f>
        <v/>
      </c>
      <c r="M3" s="13" t="str">
        <f ca="1">IFERROR(INDEX('A1. BALANCES'!$B:$K,MATCH("Activo no corriente",'A1. BALANCES'!$A:$A,0),MATCH(N$1,'A1. BALANCES'!$B$2:$K$2,0)),"")</f>
        <v/>
      </c>
      <c r="N3" s="7" t="str">
        <f ca="1">IFERROR(IF(M$5&gt;O$5,M$3,M$3-N$5),"")</f>
        <v/>
      </c>
      <c r="O3" s="3" t="str">
        <f ca="1">IFERROR(INDEX('A1. BALANCES'!$B:$K,MATCH("Patrimonio neto",'A1. BALANCES'!$A:$A,0),MATCH(N$1,'A1. BALANCES'!$B2:$K2,0)),"")</f>
        <v/>
      </c>
      <c r="P3" s="13" t="str">
        <f ca="1">IFERROR(INDEX('A1. BALANCES'!$B:$K,MATCH("Activo no corriente",'A1. BALANCES'!$A:$A,0),MATCH(Q$1,'A1. BALANCES'!$B$2:$K$2,0)),"")</f>
        <v/>
      </c>
      <c r="Q3" s="7" t="str">
        <f ca="1">IFERROR(IF(P$5&gt;R$5,P$3,P$3-Q$5),"")</f>
        <v/>
      </c>
      <c r="R3" s="3" t="str">
        <f ca="1">IFERROR(INDEX('A1. BALANCES'!$B:$K,MATCH("Patrimonio neto",'A1. BALANCES'!$A:$A,0),MATCH(Q$1,'A1. BALANCES'!$B2:$K2,0)),"")</f>
        <v/>
      </c>
      <c r="S3" s="13" t="str">
        <f ca="1">IFERROR(INDEX('A1. BALANCES'!$B:$K,MATCH("Activo no corriente",'A1. BALANCES'!$A:$A,0),MATCH(T$1,'A1. BALANCES'!$B$2:$K$2,0)),"")</f>
        <v/>
      </c>
      <c r="T3" s="7" t="str">
        <f ca="1">IFERROR(IF(S$5&gt;U$5,S$3,S$3-T$5),"")</f>
        <v/>
      </c>
      <c r="U3" s="3" t="str">
        <f ca="1">IFERROR(INDEX('A1. BALANCES'!$B:$K,MATCH("Patrimonio neto",'A1. BALANCES'!$A:$A,0),MATCH(T$1,'A1. BALANCES'!$B2:$K2,0)),"")</f>
        <v/>
      </c>
      <c r="V3" s="16" t="str">
        <f ca="1">IFERROR(INDEX('A1. BALANCES'!$B:$K,MATCH("Activo no corriente",'A1. BALANCES'!$A:$A,0),MATCH(W$1,'A1. BALANCES'!$B$2:$K$2,0)),"")</f>
        <v/>
      </c>
      <c r="W3" s="7" t="str">
        <f ca="1">IFERROR(IF(V$5&gt;X$5,V$3,V$3-W$5),"")</f>
        <v/>
      </c>
      <c r="X3" s="3" t="str">
        <f ca="1">IFERROR(INDEX('A1. BALANCES'!$B:$K,MATCH("Patrimonio neto",'A1. BALANCES'!$A:$A,0),MATCH(W$1,'A1. BALANCES'!$B2:$K2,0)),"")</f>
        <v/>
      </c>
      <c r="Y3" s="13" t="str">
        <f ca="1">IFERROR(INDEX('A1. BALANCES'!$B:$K,MATCH("Activo no corriente",'A1. BALANCES'!$A:$A,0),MATCH(Z$1,'A1. BALANCES'!$B$2:$K$2,0)),"")</f>
        <v/>
      </c>
      <c r="Z3" s="7" t="str">
        <f ca="1">IFERROR(IF(Y$5&gt;AA$5,Y$3,Y$3-Z$5),"")</f>
        <v/>
      </c>
      <c r="AA3" s="3" t="str">
        <f ca="1">IFERROR(INDEX('A1. BALANCES'!$B:$K,MATCH("Patrimonio neto",'A1. BALANCES'!$A:$A,0),MATCH(Z$1,'A1. BALANCES'!$B2:$K2,0)),"")</f>
        <v/>
      </c>
      <c r="AB3" s="13" t="str">
        <f ca="1">IFERROR(INDEX('A1. BALANCES'!$B:$K,MATCH("Activo no corriente",'A1. BALANCES'!$A:$A,0),MATCH(AC$1,'A1. BALANCES'!$B$2:$K$2,0)),"")</f>
        <v/>
      </c>
      <c r="AC3" s="7" t="str">
        <f ca="1">IFERROR(IF(AB$5&gt;AD$5,AB$3,AB$3-AC$5),"")</f>
        <v/>
      </c>
      <c r="AD3" s="3" t="str">
        <f ca="1">IFERROR(INDEX('A1. BALANCES'!$B:$K,MATCH("Patrimonio neto",'A1. BALANCES'!$A:$A,0),MATCH(AC$1,'A1. BALANCES'!$B2:$K2,0)),"")</f>
        <v/>
      </c>
    </row>
    <row r="4" spans="1:30">
      <c r="A4" s="14"/>
      <c r="B4" s="144" t="str">
        <f ca="1">IFERROR(IF(A$5&gt;C$5,C$5,A$5),"")</f>
        <v/>
      </c>
      <c r="C4" s="4" t="str">
        <f ca="1">IFERROR(INDEX('A1. BALANCES'!$B:$K,MATCH("Pasivo no corriente",'A1. BALANCES'!$A:$A,0),MATCH(B$1,'A1. BALANCES'!$B2:$K2,0)),"")</f>
        <v/>
      </c>
      <c r="D4" s="14"/>
      <c r="E4" s="144" t="str">
        <f ca="1">IFERROR(IF(D$5&gt;F$5,F$5,D$5),"")</f>
        <v/>
      </c>
      <c r="F4" s="4" t="str">
        <f ca="1">IFERROR(INDEX('A1. BALANCES'!$B:$K,MATCH("Pasivo no corriente",'A1. BALANCES'!$A:$A,0),MATCH(E$1,'A1. BALANCES'!$B2:$K2,0)),"")</f>
        <v/>
      </c>
      <c r="G4" s="14"/>
      <c r="H4" s="144" t="str">
        <f ca="1">IFERROR(IF(G$5&gt;I$5,I$5,G$5),"")</f>
        <v/>
      </c>
      <c r="I4" s="4" t="str">
        <f ca="1">IFERROR(INDEX('A1. BALANCES'!$B:$K,MATCH("Pasivo no corriente",'A1. BALANCES'!$A:$A,0),MATCH(H$1,'A1. BALANCES'!$B2:$K2,0)),"")</f>
        <v/>
      </c>
      <c r="J4" s="14"/>
      <c r="K4" s="144" t="str">
        <f ca="1">IFERROR(IF(J$5&gt;L$5,L$5,J$5),"")</f>
        <v/>
      </c>
      <c r="L4" s="4" t="str">
        <f ca="1">IFERROR(INDEX('A1. BALANCES'!$B:$K,MATCH("Pasivo no corriente",'A1. BALANCES'!$A:$A,0),MATCH(K$1,'A1. BALANCES'!$B2:$K2,0)),"")</f>
        <v/>
      </c>
      <c r="M4" s="14"/>
      <c r="N4" s="144" t="str">
        <f ca="1">IFERROR(IF(M$5&gt;O$5,O$5,M$5),"")</f>
        <v/>
      </c>
      <c r="O4" s="4" t="str">
        <f ca="1">IFERROR(INDEX('A1. BALANCES'!$B:$K,MATCH("Pasivo no corriente",'A1. BALANCES'!$A:$A,0),MATCH(N$1,'A1. BALANCES'!$B2:$K2,0)),"")</f>
        <v/>
      </c>
      <c r="P4" s="14"/>
      <c r="Q4" s="144" t="str">
        <f ca="1">IFERROR(IF(P$5&gt;R$5,R$5,P$5),"")</f>
        <v/>
      </c>
      <c r="R4" s="4" t="str">
        <f ca="1">IFERROR(INDEX('A1. BALANCES'!$B:$K,MATCH("Pasivo no corriente",'A1. BALANCES'!$A:$A,0),MATCH(Q$1,'A1. BALANCES'!$B2:$K2,0)),"")</f>
        <v/>
      </c>
      <c r="S4" s="14"/>
      <c r="T4" s="144" t="str">
        <f ca="1">IFERROR(IF(S$5&gt;U$5,U$5,S$5),"")</f>
        <v/>
      </c>
      <c r="U4" s="4" t="str">
        <f ca="1">IFERROR(INDEX('A1. BALANCES'!$B:$K,MATCH("Pasivo no corriente",'A1. BALANCES'!$A:$A,0),MATCH(T$1,'A1. BALANCES'!$B2:$K2,0)),"")</f>
        <v/>
      </c>
      <c r="V4" s="17"/>
      <c r="W4" s="144" t="str">
        <f ca="1">IFERROR(IF(V$5&gt;X$5,X$5,V$5),"")</f>
        <v/>
      </c>
      <c r="X4" s="4" t="str">
        <f ca="1">IFERROR(INDEX('A1. BALANCES'!$B:$K,MATCH("Pasivo no corriente",'A1. BALANCES'!$A:$A,0),MATCH(W$1,'A1. BALANCES'!$B2:$K2,0)),"")</f>
        <v/>
      </c>
      <c r="Y4" s="14"/>
      <c r="Z4" s="144" t="str">
        <f ca="1">IFERROR(IF(Y$5&gt;AA$5,AA$5,Y$5),"")</f>
        <v/>
      </c>
      <c r="AA4" s="4" t="str">
        <f ca="1">IFERROR(INDEX('A1. BALANCES'!$B:$K,MATCH("Pasivo no corriente",'A1. BALANCES'!$A:$A,0),MATCH(Z$1,'A1. BALANCES'!$B2:$K2,0)),"")</f>
        <v/>
      </c>
      <c r="AB4" s="14"/>
      <c r="AC4" s="144" t="str">
        <f ca="1">IFERROR(IF(AB$5&gt;AD$5,AD$5,AB$5),"")</f>
        <v/>
      </c>
      <c r="AD4" s="4" t="str">
        <f ca="1">IFERROR(INDEX('A1. BALANCES'!$B:$K,MATCH("Pasivo no corriente",'A1. BALANCES'!$A:$A,0),MATCH(AC$1,'A1. BALANCES'!$B2:$K2,0)),"")</f>
        <v/>
      </c>
    </row>
    <row r="5" spans="1:30" ht="14.5" thickBot="1">
      <c r="A5" s="2" t="str">
        <f ca="1">IFERROR(INDEX('A1. BALANCES'!$B:$K,MATCH("Activo corriente",'A1. BALANCES'!$A:$A,0),MATCH(B$1,'A1. BALANCES'!$B2:$K2,0)),"")</f>
        <v/>
      </c>
      <c r="B5" s="145" t="str">
        <f ca="1">IFERROR(IF((C$3+C$4-A$3)&gt;0,(C$3+C$4-A$3),-(C$3+C$4-A$3)),"")</f>
        <v/>
      </c>
      <c r="C5" s="5" t="str">
        <f ca="1">IFERROR(INDEX('A1. BALANCES'!$B:$K,MATCH("Pasivo corriente",'A1. BALANCES'!$A:$A,0),MATCH(B$1,'A1. BALANCES'!$B2:$K2,0)),"")</f>
        <v/>
      </c>
      <c r="D5" s="2" t="str">
        <f ca="1">IFERROR(INDEX('A1. BALANCES'!$B:$K,MATCH("Activo corriente",'A1. BALANCES'!$A:$A,0),MATCH(E$1,'A1. BALANCES'!$B2:$K2,0)),"")</f>
        <v/>
      </c>
      <c r="E5" s="145" t="str">
        <f ca="1">IFERROR(IF((F$3+F$4-D$3)&gt;0,(F$3+F$4-D$3),-(F$3+F$4-D$3)),"")</f>
        <v/>
      </c>
      <c r="F5" s="5" t="str">
        <f ca="1">IFERROR(INDEX('A1. BALANCES'!$B:$K,MATCH("Pasivo corriente",'A1. BALANCES'!$A:$A,0),MATCH(E$1,'A1. BALANCES'!$B2:$K2,0)),"")</f>
        <v/>
      </c>
      <c r="G5" s="2" t="str">
        <f ca="1">IFERROR(INDEX('A1. BALANCES'!$B:$K,MATCH("Activo corriente",'A1. BALANCES'!$A:$A,0),MATCH(H$1,'A1. BALANCES'!$B2:$K2,0)),"")</f>
        <v/>
      </c>
      <c r="H5" s="145" t="str">
        <f ca="1">IFERROR(IF((I$3+I$4-G$3)&gt;0,(I$3+I$4-G$3),-(I$3+I$4-G$3)),"")</f>
        <v/>
      </c>
      <c r="I5" s="5" t="str">
        <f ca="1">IFERROR(INDEX('A1. BALANCES'!$B:$K,MATCH("Pasivo corriente",'A1. BALANCES'!$A:$A,0),MATCH(H$1,'A1. BALANCES'!$B2:$K2,0)),"")</f>
        <v/>
      </c>
      <c r="J5" s="2" t="str">
        <f ca="1">IFERROR(INDEX('A1. BALANCES'!$B:$K,MATCH("Activo corriente",'A1. BALANCES'!$A:$A,0),MATCH(K$1,'A1. BALANCES'!$B2:$K2,0)),"")</f>
        <v/>
      </c>
      <c r="K5" s="145" t="str">
        <f ca="1">IFERROR(IF((L$3+L$4-J$3)&gt;0,(L$3+L$4-J$3),-(L$3+L$4-J$3)),"")</f>
        <v/>
      </c>
      <c r="L5" s="5" t="str">
        <f ca="1">IFERROR(INDEX('A1. BALANCES'!$B:$K,MATCH("Pasivo corriente",'A1. BALANCES'!$A:$A,0),MATCH(K$1,'A1. BALANCES'!$B2:$K2,0)),"")</f>
        <v/>
      </c>
      <c r="M5" s="2" t="str">
        <f ca="1">IFERROR(INDEX('A1. BALANCES'!$B:$K,MATCH("Activo corriente",'A1. BALANCES'!$A:$A,0),MATCH(N$1,'A1. BALANCES'!$B2:$K2,0)),"")</f>
        <v/>
      </c>
      <c r="N5" s="145" t="str">
        <f ca="1">IFERROR(IF((O$3+O$4-M$3)&gt;0,(O$3+O$4-M$3),-(O$3+O$4-M$3)),"")</f>
        <v/>
      </c>
      <c r="O5" s="5" t="str">
        <f ca="1">IFERROR(INDEX('A1. BALANCES'!$B:$K,MATCH("Pasivo corriente",'A1. BALANCES'!$A:$A,0),MATCH(N$1,'A1. BALANCES'!$B2:$K2,0)),"")</f>
        <v/>
      </c>
      <c r="P5" s="2" t="str">
        <f ca="1">IFERROR(INDEX('A1. BALANCES'!$B:$K,MATCH("Activo corriente",'A1. BALANCES'!$A:$A,0),MATCH(Q$1,'A1. BALANCES'!$B2:$K2,0)),"")</f>
        <v/>
      </c>
      <c r="Q5" s="145" t="str">
        <f ca="1">IFERROR(IF((R$3+R$4-P$3)&gt;0,(R$3+R$4-P$3),-(R$3+R$4-P$3)),"")</f>
        <v/>
      </c>
      <c r="R5" s="5" t="str">
        <f ca="1">IFERROR(INDEX('A1. BALANCES'!$B:$K,MATCH("Pasivo corriente",'A1. BALANCES'!$A:$A,0),MATCH(Q$1,'A1. BALANCES'!$B2:$K2,0)),"")</f>
        <v/>
      </c>
      <c r="S5" s="2" t="str">
        <f ca="1">IFERROR(INDEX('A1. BALANCES'!$B:$K,MATCH("Activo corriente",'A1. BALANCES'!$A:$A,0),MATCH(T$1,'A1. BALANCES'!$B2:$K2,0)),"")</f>
        <v/>
      </c>
      <c r="T5" s="145" t="str">
        <f ca="1">IFERROR(IF((U$3+U$4-S$3)&gt;0,(U$3+U$4-S$3),-(U$3+U$4-S$3)),"")</f>
        <v/>
      </c>
      <c r="U5" s="5" t="str">
        <f ca="1">IFERROR(INDEX('A1. BALANCES'!$B:$K,MATCH("Pasivo corriente",'A1. BALANCES'!$A:$A,0),MATCH(T$1,'A1. BALANCES'!$B2:$K2,0)),"")</f>
        <v/>
      </c>
      <c r="V5" s="2" t="str">
        <f ca="1">IFERROR(INDEX('A1. BALANCES'!$B:$K,MATCH("Activo corriente",'A1. BALANCES'!$A:$A,0),MATCH(W$1,'A1. BALANCES'!$B2:$K2,0)),"")</f>
        <v/>
      </c>
      <c r="W5" s="145" t="str">
        <f ca="1">IFERROR(IF((X$3+X$4-V$3)&gt;0,(X$3+X$4-V$3),-(X$3+X$4-V$3)),"")</f>
        <v/>
      </c>
      <c r="X5" s="5" t="str">
        <f ca="1">IFERROR(INDEX('A1. BALANCES'!$B:$K,MATCH("Pasivo corriente",'A1. BALANCES'!$A:$A,0),MATCH(W$1,'A1. BALANCES'!$B2:$K2,0)),"")</f>
        <v/>
      </c>
      <c r="Y5" s="2" t="str">
        <f ca="1">IFERROR(INDEX('A1. BALANCES'!$B:$K,MATCH("Activo corriente",'A1. BALANCES'!$A:$A,0),MATCH(Z$1,'A1. BALANCES'!$B2:$K2,0)),"")</f>
        <v/>
      </c>
      <c r="Z5" s="145" t="str">
        <f ca="1">IFERROR(IF((AA$3+AA$4-Y$3)&gt;0,(AA$3+AA$4-Y$3),-(AA$3+AA$4-Y$3)),"")</f>
        <v/>
      </c>
      <c r="AA5" s="5" t="str">
        <f ca="1">IFERROR(INDEX('A1. BALANCES'!$B:$K,MATCH("Pasivo corriente",'A1. BALANCES'!$A:$A,0),MATCH(Z$1,'A1. BALANCES'!$B2:$K2,0)),"")</f>
        <v/>
      </c>
      <c r="AB5" s="2" t="str">
        <f ca="1">IFERROR(INDEX('A1. BALANCES'!$B:$K,MATCH("Activo corriente",'A1. BALANCES'!$A:$A,0),MATCH(AC$1,'A1. BALANCES'!$B2:$K2,0)),"")</f>
        <v/>
      </c>
      <c r="AC5" s="145" t="str">
        <f ca="1">IFERROR(IF((AD$3+AD$4-AB$3)&gt;0,(AD$3+AD$4-AB$3),-(AD$3+AD$4-AB$3)),"")</f>
        <v/>
      </c>
      <c r="AD5" s="5" t="str">
        <f ca="1">IFERROR(INDEX('A1. BALANCES'!$B:$K,MATCH("Pasivo corriente",'A1. BALANCES'!$A:$A,0),MATCH(AC$1,'A1. BALANCES'!$B2:$K2,0)),"")</f>
        <v/>
      </c>
    </row>
    <row r="6" spans="1:30" ht="15.5">
      <c r="A6" s="15">
        <f ca="1">IFERROR(SUM(A3:A5),"")</f>
        <v>0</v>
      </c>
      <c r="C6" s="15">
        <f ca="1">IFERROR(SUM(C3:C5),"")</f>
        <v>0</v>
      </c>
      <c r="D6" s="15">
        <f ca="1">IFERROR(SUM(D3:D5),"")</f>
        <v>0</v>
      </c>
      <c r="F6" s="15">
        <f ca="1">IFERROR(SUM(F3:F5),"")</f>
        <v>0</v>
      </c>
      <c r="G6" s="15">
        <f ca="1">IFERROR(SUM(G3:G5),"")</f>
        <v>0</v>
      </c>
      <c r="I6" s="15">
        <f ca="1">IFERROR(SUM(I3:I5),"")</f>
        <v>0</v>
      </c>
      <c r="J6" s="15">
        <f ca="1">IFERROR(SUM(J3:J5),"")</f>
        <v>0</v>
      </c>
      <c r="L6" s="15">
        <f ca="1">IFERROR(SUM(L3:L5),"")</f>
        <v>0</v>
      </c>
      <c r="M6" s="15">
        <f ca="1">IFERROR(SUM(M3:M5),"")</f>
        <v>0</v>
      </c>
      <c r="O6" s="15">
        <f ca="1">IFERROR(SUM(O3:O5),"")</f>
        <v>0</v>
      </c>
      <c r="P6" s="15">
        <f ca="1">IFERROR(SUM(P3:P5),"")</f>
        <v>0</v>
      </c>
      <c r="R6" s="15">
        <f ca="1">IFERROR(SUM(R3:R5),"")</f>
        <v>0</v>
      </c>
      <c r="S6" s="15">
        <f ca="1">IFERROR(SUM(S3:S5),"")</f>
        <v>0</v>
      </c>
      <c r="U6" s="15">
        <f ca="1">IFERROR(SUM(U3:U5),"")</f>
        <v>0</v>
      </c>
      <c r="V6" s="15">
        <f ca="1">IFERROR(SUM(V3:V5),"")</f>
        <v>0</v>
      </c>
      <c r="X6" s="15">
        <f ca="1">IFERROR(SUM(X3:X5),"")</f>
        <v>0</v>
      </c>
      <c r="Y6" s="15">
        <f ca="1">IFERROR(SUM(Y3:Y5),"")</f>
        <v>0</v>
      </c>
      <c r="AA6" s="15">
        <f ca="1">IFERROR(SUM(AA3:AA5),"")</f>
        <v>0</v>
      </c>
      <c r="AB6" s="15">
        <f ca="1">IFERROR(SUM(AB3:AB5),"")</f>
        <v>0</v>
      </c>
      <c r="AD6" s="15">
        <f ca="1">IFERROR(SUM(AD3:AD5),"")</f>
        <v>0</v>
      </c>
    </row>
  </sheetData>
  <sheetProtection algorithmName="SHA-512" hashValue="QRwXDZbZ+GixfTLZF5dAtZZ/A/gXtxCmAXEdlmOjsHwZS34oQWKCwtu6oc9vfpSOw4JjygV2MMm0ejYdsaEGUA==" saltValue="BjmafRSm7E1ZxXxhlqQByg==" spinCount="100000" sheet="1" formatCells="0" formatColumns="0" formatRows="0" insertColumns="0" sort="0" autoFilter="0" pivotTables="0"/>
  <pageMargins left="0.7" right="0.7" top="0.75" bottom="0.75" header="0.3" footer="0.3"/>
  <pageSetup paperSize="9" orientation="landscape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showGridLines="0" workbookViewId="0">
      <selection activeCell="I4" sqref="I4"/>
    </sheetView>
  </sheetViews>
  <sheetFormatPr baseColWidth="10" defaultRowHeight="14"/>
  <cols>
    <col min="1" max="1" width="20.75" customWidth="1"/>
    <col min="2" max="2" width="11" hidden="1" customWidth="1"/>
    <col min="3" max="3" width="19.5" customWidth="1"/>
    <col min="4" max="4" width="20.75" customWidth="1"/>
    <col min="5" max="5" width="11" hidden="1" customWidth="1"/>
    <col min="6" max="6" width="19.5" customWidth="1"/>
    <col min="7" max="7" width="20.75" customWidth="1"/>
    <col min="8" max="8" width="11" hidden="1" customWidth="1"/>
    <col min="9" max="9" width="19.5" customWidth="1"/>
    <col min="10" max="10" width="20.75" customWidth="1"/>
    <col min="11" max="11" width="11" hidden="1" customWidth="1"/>
    <col min="12" max="12" width="19.5" customWidth="1"/>
    <col min="13" max="13" width="20.75" customWidth="1"/>
    <col min="14" max="14" width="11" hidden="1" customWidth="1"/>
    <col min="15" max="15" width="19.5" customWidth="1"/>
    <col min="16" max="16" width="20.75" customWidth="1"/>
    <col min="17" max="17" width="11" hidden="1" customWidth="1"/>
    <col min="18" max="18" width="19.5" customWidth="1"/>
    <col min="19" max="19" width="20.75" customWidth="1"/>
    <col min="20" max="20" width="11" hidden="1" customWidth="1"/>
    <col min="21" max="21" width="19.5" customWidth="1"/>
  </cols>
  <sheetData>
    <row r="1" spans="1:21" ht="14.5" thickBot="1">
      <c r="A1" s="213">
        <f ca="1">IFERROR('A1. BALANCES'!B$2,"")</f>
        <v>2022</v>
      </c>
      <c r="B1" s="213"/>
      <c r="C1" s="214"/>
      <c r="D1" s="213">
        <f ca="1">IFERROR('A1. BALANCES'!C$2,"")</f>
        <v>2023</v>
      </c>
      <c r="E1" s="213"/>
      <c r="F1" s="214"/>
      <c r="G1" s="213">
        <f ca="1">IFERROR('A1. BALANCES'!D$2,"")</f>
        <v>2024</v>
      </c>
      <c r="H1" s="213"/>
      <c r="I1" s="214"/>
      <c r="J1" s="213">
        <f ca="1">IFERROR('A1. BALANCES'!E$2,"")</f>
        <v>2025</v>
      </c>
      <c r="K1" s="213"/>
      <c r="L1" s="214"/>
      <c r="M1" s="213">
        <f ca="1">IFERROR('A1. BALANCES'!F$2,"")</f>
        <v>2026</v>
      </c>
      <c r="N1" s="213"/>
      <c r="O1" s="214"/>
      <c r="P1" s="213">
        <f ca="1">IFERROR('A1. BALANCES'!G$2,"")</f>
        <v>2027</v>
      </c>
      <c r="Q1" s="213"/>
      <c r="R1" s="214"/>
      <c r="S1" s="213">
        <f>IFERROR('A1. BALANCES'!H$2,"")</f>
        <v>0</v>
      </c>
      <c r="T1" s="213"/>
      <c r="U1" s="214"/>
    </row>
    <row r="2" spans="1:21" ht="16" thickBot="1">
      <c r="A2" s="1" t="s">
        <v>16</v>
      </c>
      <c r="B2" s="1" t="s">
        <v>41</v>
      </c>
      <c r="C2" s="1" t="s">
        <v>44</v>
      </c>
      <c r="D2" s="1" t="s">
        <v>16</v>
      </c>
      <c r="E2" s="1" t="s">
        <v>41</v>
      </c>
      <c r="F2" s="1" t="s">
        <v>44</v>
      </c>
      <c r="G2" s="1" t="s">
        <v>16</v>
      </c>
      <c r="H2" s="1" t="s">
        <v>41</v>
      </c>
      <c r="I2" s="1" t="s">
        <v>44</v>
      </c>
      <c r="J2" s="1" t="s">
        <v>16</v>
      </c>
      <c r="K2" s="1" t="s">
        <v>41</v>
      </c>
      <c r="L2" s="1" t="s">
        <v>44</v>
      </c>
      <c r="M2" s="1" t="s">
        <v>16</v>
      </c>
      <c r="N2" s="1" t="s">
        <v>41</v>
      </c>
      <c r="O2" s="1" t="s">
        <v>44</v>
      </c>
      <c r="P2" s="1" t="s">
        <v>16</v>
      </c>
      <c r="Q2" s="1" t="s">
        <v>41</v>
      </c>
      <c r="R2" s="1" t="s">
        <v>44</v>
      </c>
      <c r="S2" s="1" t="s">
        <v>16</v>
      </c>
      <c r="T2" s="1" t="s">
        <v>41</v>
      </c>
      <c r="U2" s="1" t="s">
        <v>44</v>
      </c>
    </row>
    <row r="3" spans="1:21">
      <c r="A3" s="173" t="str">
        <f ca="1">IF(ANÁLISIS!C$49&gt;0,ANÁLISIS!C$49,"")</f>
        <v/>
      </c>
      <c r="B3" s="174" t="e">
        <f ca="1">A3-B4</f>
        <v>#VALUE!</v>
      </c>
      <c r="C3" s="141" t="str">
        <f ca="1">IF(ANÁLISIS!C$49&lt;0,-ANÁLISIS!C$49,"")</f>
        <v/>
      </c>
      <c r="D3" s="142" t="str">
        <f ca="1">IF(ANÁLISIS!D$49&gt;0,ANÁLISIS!D$49,"")</f>
        <v/>
      </c>
      <c r="E3" s="138" t="str">
        <f ca="1">IF(ANÁLISIS!E$49&gt;0,ANÁLISIS!E$49,"")</f>
        <v/>
      </c>
      <c r="F3" s="141" t="str">
        <f ca="1">IF(ANÁLISIS!D$49&lt;0,-ANÁLISIS!D$49,"")</f>
        <v/>
      </c>
      <c r="G3" s="142" t="str">
        <f ca="1">IF(ANÁLISIS!E$49&gt;0,ANÁLISIS!E$49,"")</f>
        <v/>
      </c>
      <c r="H3" s="138" t="e">
        <f ca="1">G3-H4</f>
        <v>#VALUE!</v>
      </c>
      <c r="I3" s="141" t="str">
        <f ca="1">IF(ANÁLISIS!E$49&lt;0,-ANÁLISIS!E49,"")</f>
        <v/>
      </c>
      <c r="J3" s="142" t="str">
        <f ca="1">IF(ANÁLISIS!F$49&gt;0,ANÁLISIS!F$49,"")</f>
        <v/>
      </c>
      <c r="K3" s="138" t="e">
        <f ca="1">J3-K4</f>
        <v>#VALUE!</v>
      </c>
      <c r="L3" s="141" t="str">
        <f ca="1">IF(ANÁLISIS!F$49&lt;0,-ANÁLISIS!F$49,"")</f>
        <v/>
      </c>
      <c r="M3" s="142" t="str">
        <f ca="1">IF(ANÁLISIS!G$49&gt;0,ANÁLISIS!G$49,"")</f>
        <v/>
      </c>
      <c r="N3" s="138" t="e">
        <f ca="1">M3-N4</f>
        <v>#VALUE!</v>
      </c>
      <c r="O3" s="141" t="str">
        <f ca="1">IF(ANÁLISIS!G$49&lt;0,-ANÁLISIS!G$49,"")</f>
        <v/>
      </c>
      <c r="P3" s="142" t="str">
        <f ca="1">IF(ANÁLISIS!H$49&gt;0,ANÁLISIS!H$49,"")</f>
        <v/>
      </c>
      <c r="Q3" s="138" t="e">
        <f ca="1">P3-Q4</f>
        <v>#VALUE!</v>
      </c>
      <c r="R3" s="141" t="str">
        <f ca="1">IF(ANÁLISIS!H$49&lt;0,-ANÁLISIS!H$49,"")</f>
        <v/>
      </c>
      <c r="S3" s="142" t="str">
        <f ca="1">IF(ANÁLISIS!I$49&gt;0,ANÁLISIS!I$49,"")</f>
        <v/>
      </c>
      <c r="T3" s="138" t="e">
        <f ca="1">S3-T4</f>
        <v>#VALUE!</v>
      </c>
      <c r="U3" s="141" t="str">
        <f ca="1">IF(ANÁLISIS!I$49&lt;0,-ANÁLISIS!I$49,"")</f>
        <v/>
      </c>
    </row>
    <row r="4" spans="1:21">
      <c r="A4" s="175" t="str">
        <f ca="1">IF(ANÁLISIS!C$37&gt;0,ANÁLISIS!C$37,"")</f>
        <v/>
      </c>
      <c r="B4" s="174" t="e">
        <f ca="1">-(C3+C4-A3)</f>
        <v>#VALUE!</v>
      </c>
      <c r="C4" s="176" t="str">
        <f ca="1">IF(ANÁLISIS!C$37&lt;0,-ANÁLISIS!C$37,"")</f>
        <v/>
      </c>
      <c r="D4" s="8" t="str">
        <f ca="1">IF(ANÁLISIS!D$37&gt;0,ANÁLISIS!D$37,"")</f>
        <v/>
      </c>
      <c r="E4" s="137" t="e">
        <f ca="1">-(F3+F4-D3)</f>
        <v>#VALUE!</v>
      </c>
      <c r="F4" s="6" t="str">
        <f ca="1">IF(ANÁLISIS!D$37&lt;0,-ANÁLISIS!D$37,"")</f>
        <v/>
      </c>
      <c r="G4" s="8" t="str">
        <f ca="1">IF(ANÁLISIS!E$37&gt;0,ANÁLISIS!E$37,"")</f>
        <v/>
      </c>
      <c r="H4" s="137" t="e">
        <f ca="1">-(I3+I4-G3)</f>
        <v>#VALUE!</v>
      </c>
      <c r="I4" s="6" t="str">
        <f ca="1">IF(ANÁLISIS!E$37&lt;0,-ANÁLISIS!E$37,"")</f>
        <v/>
      </c>
      <c r="J4" s="8" t="str">
        <f ca="1">IF(ANÁLISIS!F$37&gt;0,ANÁLISIS!F$37,"")</f>
        <v/>
      </c>
      <c r="K4" s="137" t="e">
        <f ca="1">-(L3+L4-J3)</f>
        <v>#VALUE!</v>
      </c>
      <c r="L4" s="6" t="str">
        <f ca="1">IF(ANÁLISIS!F$37&lt;0,-ANÁLISIS!F$37,"")</f>
        <v/>
      </c>
      <c r="M4" s="8" t="str">
        <f ca="1">IF(ANÁLISIS!G$37&gt;0,ANÁLISIS!G$37,"")</f>
        <v/>
      </c>
      <c r="N4" s="137" t="e">
        <f ca="1">-(O3+O4-M3)</f>
        <v>#VALUE!</v>
      </c>
      <c r="O4" s="6" t="str">
        <f ca="1">IF(ANÁLISIS!G$37&lt;0,-ANÁLISIS!G$37,"")</f>
        <v/>
      </c>
      <c r="P4" s="8" t="str">
        <f>IF(ANÁLISIS!R$37&gt;0,ANÁLISIS!R$37,"")</f>
        <v/>
      </c>
      <c r="Q4" s="137" t="e">
        <f ca="1">-(R3+R4-P3)</f>
        <v>#VALUE!</v>
      </c>
      <c r="R4" s="6" t="str">
        <f ca="1">IF(ANÁLISIS!H$37&lt;0,-ANÁLISIS!H$37,"")</f>
        <v/>
      </c>
      <c r="S4" s="8" t="str">
        <f ca="1">IF(ANÁLISIS!I$37&gt;0,ANÁLISIS!I$37,"")</f>
        <v/>
      </c>
      <c r="T4" s="137" t="e">
        <f ca="1">-(U3+U4-S3)</f>
        <v>#VALUE!</v>
      </c>
      <c r="U4" s="6" t="str">
        <f ca="1">IF(ANÁLISIS!I$37&lt;0,-ANÁLISIS!I$37,"")</f>
        <v/>
      </c>
    </row>
    <row r="5" spans="1:21" ht="14.5" thickBot="1">
      <c r="A5" s="140" t="str">
        <f ca="1">IFERROR(INDEX('A1. BALANCES'!$B:$K,MATCH("Activo no corriente",'A1. BALANCES'!$A:$A,0),MATCH(A$1,'A1. BALANCES'!$B$2:$K$2,0)),"")</f>
        <v/>
      </c>
      <c r="B5" s="138" t="str">
        <f ca="1">A5</f>
        <v/>
      </c>
      <c r="C5" s="6" t="str">
        <f ca="1">IFERROR(SUM(INDEX('A1. BALANCES'!$B:$K,MATCH("Patrimonio neto",'A1. BALANCES'!$A:$A,0),MATCH(A$1,'A1. BALANCES'!$B2:$K2,0))+(INDEX('A1. BALANCES'!$B:$K,MATCH("Pasivo no corriente",'A1. BALANCES'!$A:$A,0),MATCH(A$1,'A1. BALANCES'!$B2:$K2,0)))),"")</f>
        <v/>
      </c>
      <c r="D5" s="140" t="str">
        <f ca="1">IFERROR(INDEX('A1. BALANCES'!$B:$K,MATCH("Activo no corriente",'A1. BALANCES'!$A:$A,0),MATCH(D$1,'A1. BALANCES'!$B$2:$K$2,0)),"")</f>
        <v/>
      </c>
      <c r="E5" s="138" t="str">
        <f ca="1">D5</f>
        <v/>
      </c>
      <c r="F5" s="6" t="str">
        <f ca="1">IFERROR(SUM(INDEX('A1. BALANCES'!$B:$K,MATCH("Patrimonio neto",'A1. BALANCES'!$A:$A,0),MATCH(D$1,'A1. BALANCES'!$B2:$K2,0))+(INDEX('A1. BALANCES'!$B:$K,MATCH("Pasivo no corriente",'A1. BALANCES'!$A:$A,0),MATCH(D$1,'A1. BALANCES'!$B2:$K2,0)))),"")</f>
        <v/>
      </c>
      <c r="G5" s="140" t="str">
        <f ca="1">IFERROR(INDEX('A1. BALANCES'!$B:$K,MATCH("Activo no corriente",'A1. BALANCES'!$A:$A,0),MATCH(G$1,'A1. BALANCES'!$B$2:$K$2,0)),"")</f>
        <v/>
      </c>
      <c r="H5" s="138" t="str">
        <f ca="1">G5</f>
        <v/>
      </c>
      <c r="I5" s="6" t="str">
        <f ca="1">IFERROR(SUM(INDEX('A1. BALANCES'!$B:$K,MATCH("Patrimonio neto",'A1. BALANCES'!$A:$A,0),MATCH(G$1,'A1. BALANCES'!$B2:$K2,0))+(INDEX('A1. BALANCES'!$B:$K,MATCH("Pasivo no corriente",'A1. BALANCES'!$A:$A,0),MATCH(G$1,'A1. BALANCES'!$B2:$K2,0)))),"")</f>
        <v/>
      </c>
      <c r="J5" s="140" t="str">
        <f ca="1">IFERROR(INDEX('A1. BALANCES'!$B:$K,MATCH("Activo no corriente",'A1. BALANCES'!$A:$A,0),MATCH(J$1,'A1. BALANCES'!$B$2:$K$2,0)),"")</f>
        <v/>
      </c>
      <c r="K5" s="138" t="str">
        <f ca="1">J5</f>
        <v/>
      </c>
      <c r="L5" s="6" t="str">
        <f ca="1">IFERROR(SUM(INDEX('A1. BALANCES'!$B:$K,MATCH("Patrimonio neto",'A1. BALANCES'!$A:$A,0),MATCH(J$1,'A1. BALANCES'!$B2:$K2,0))+(INDEX('A1. BALANCES'!$B:$K,MATCH("Pasivo no corriente",'A1. BALANCES'!$A:$A,0),MATCH(J$1,'A1. BALANCES'!$B2:$K2,0)))),"")</f>
        <v/>
      </c>
      <c r="M5" s="140" t="str">
        <f ca="1">IFERROR(INDEX('A1. BALANCES'!$B:$K,MATCH("Activo no corriente",'A1. BALANCES'!$A:$A,0),MATCH(M$1,'A1. BALANCES'!$B$2:$K$2,0)),"")</f>
        <v/>
      </c>
      <c r="N5" s="138" t="str">
        <f ca="1">M5</f>
        <v/>
      </c>
      <c r="O5" s="6" t="str">
        <f ca="1">IFERROR(SUM(INDEX('A1. BALANCES'!$B:$K,MATCH("Patrimonio neto",'A1. BALANCES'!$A:$A,0),MATCH(M$1,'A1. BALANCES'!$B2:$K2,0))+(INDEX('A1. BALANCES'!$B:$K,MATCH("Pasivo no corriente",'A1. BALANCES'!$A:$A,0),MATCH(M$1,'A1. BALANCES'!$B2:$K2,0)))),"")</f>
        <v/>
      </c>
      <c r="P5" s="140" t="str">
        <f ca="1">IFERROR(INDEX('A1. BALANCES'!$B:$K,MATCH("Activo no corriente",'A1. BALANCES'!$A:$A,0),MATCH(P$1,'A1. BALANCES'!$B$2:$K$2,0)),"")</f>
        <v/>
      </c>
      <c r="Q5" s="138" t="str">
        <f ca="1">P5</f>
        <v/>
      </c>
      <c r="R5" s="6" t="str">
        <f ca="1">IFERROR(SUM(INDEX('A1. BALANCES'!$B:$K,MATCH("Patrimonio neto",'A1. BALANCES'!$A:$A,0),MATCH(P$1,'A1. BALANCES'!$B2:$K2,0))+(INDEX('A1. BALANCES'!$B:$K,MATCH("Pasivo no corriente",'A1. BALANCES'!$A:$A,0),MATCH(P$1,'A1. BALANCES'!$B2:$K2,0)))),"")</f>
        <v/>
      </c>
      <c r="S5" s="140" t="str">
        <f ca="1">IFERROR(INDEX('A1. BALANCES'!$B:$K,MATCH("Activo no corriente",'A1. BALANCES'!$A:$A,0),MATCH(S$1,'A1. BALANCES'!$B$2:$K$2,0)),"")</f>
        <v/>
      </c>
      <c r="T5" s="138" t="str">
        <f ca="1">S5</f>
        <v/>
      </c>
      <c r="U5" s="6" t="str">
        <f ca="1">IFERROR(SUM(INDEX('A1. BALANCES'!$B:$K,MATCH("Patrimonio neto",'A1. BALANCES'!$A:$A,0),MATCH(S$1,'A1. BALANCES'!$B2:$K2,0))+(INDEX('A1. BALANCES'!$B:$K,MATCH("Pasivo no corriente",'A1. BALANCES'!$A:$A,0),MATCH(S$1,'A1. BALANCES'!$B2:$K2,0)))),"")</f>
        <v/>
      </c>
    </row>
    <row r="6" spans="1:21" ht="15.5">
      <c r="A6" s="15">
        <f ca="1">SUM(A3:A5)</f>
        <v>0</v>
      </c>
      <c r="B6" s="15" t="e">
        <f ca="1">SUM(B3:B5)</f>
        <v>#VALUE!</v>
      </c>
      <c r="C6" s="15">
        <f ca="1">SUM(C3:C5)</f>
        <v>0</v>
      </c>
      <c r="D6" s="15">
        <f t="shared" ref="D6:U6" ca="1" si="0">SUM(D3:D5)</f>
        <v>0</v>
      </c>
      <c r="E6" s="15" t="e">
        <f t="shared" ca="1" si="0"/>
        <v>#VALUE!</v>
      </c>
      <c r="F6" s="15">
        <f t="shared" ca="1" si="0"/>
        <v>0</v>
      </c>
      <c r="G6" s="15">
        <f t="shared" ca="1" si="0"/>
        <v>0</v>
      </c>
      <c r="H6" s="15" t="e">
        <f t="shared" ca="1" si="0"/>
        <v>#VALUE!</v>
      </c>
      <c r="I6" s="15">
        <f t="shared" ca="1" si="0"/>
        <v>0</v>
      </c>
      <c r="J6" s="15">
        <f t="shared" ca="1" si="0"/>
        <v>0</v>
      </c>
      <c r="K6" s="15" t="e">
        <f t="shared" ca="1" si="0"/>
        <v>#VALUE!</v>
      </c>
      <c r="L6" s="15">
        <f t="shared" ca="1" si="0"/>
        <v>0</v>
      </c>
      <c r="M6" s="15">
        <f t="shared" ca="1" si="0"/>
        <v>0</v>
      </c>
      <c r="N6" s="15" t="e">
        <f t="shared" ca="1" si="0"/>
        <v>#VALUE!</v>
      </c>
      <c r="O6" s="15">
        <f t="shared" ca="1" si="0"/>
        <v>0</v>
      </c>
      <c r="P6" s="15">
        <f t="shared" ca="1" si="0"/>
        <v>0</v>
      </c>
      <c r="Q6" s="15" t="e">
        <f t="shared" ca="1" si="0"/>
        <v>#VALUE!</v>
      </c>
      <c r="R6" s="15">
        <f t="shared" ca="1" si="0"/>
        <v>0</v>
      </c>
      <c r="S6" s="15">
        <f t="shared" ca="1" si="0"/>
        <v>0</v>
      </c>
      <c r="T6" s="15" t="e">
        <f t="shared" ca="1" si="0"/>
        <v>#VALUE!</v>
      </c>
      <c r="U6" s="15">
        <f t="shared" ca="1" si="0"/>
        <v>0</v>
      </c>
    </row>
  </sheetData>
  <sheetProtection algorithmName="SHA-512" hashValue="3KcVK2K3LyTZcuJ5RuScIFOQBvrrK/OD6zFU5ogULXH7yg0AVMY2mIqXx+IuU0VXH8NQ78J95DeJ+zXQuTpD8g==" saltValue="qNMTIZ935nFD28kv1GRWLg==" spinCount="100000" sheet="1" formatCells="0" formatColumns="0" formatRows="0" insertColumns="0" insertRows="0" insertHyperlinks="0" sort="0" autoFilter="0" pivotTables="0"/>
  <mergeCells count="7">
    <mergeCell ref="S1:U1"/>
    <mergeCell ref="A1:C1"/>
    <mergeCell ref="D1:F1"/>
    <mergeCell ref="G1:I1"/>
    <mergeCell ref="J1:L1"/>
    <mergeCell ref="M1:O1"/>
    <mergeCell ref="P1:R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5FE6B608F0F44B9AF18366A55E6E1A" ma:contentTypeVersion="4" ma:contentTypeDescription="Crear nuevo documento." ma:contentTypeScope="" ma:versionID="9a756c50900c44f5471d538f154e8d49">
  <xsd:schema xmlns:xsd="http://www.w3.org/2001/XMLSchema" xmlns:xs="http://www.w3.org/2001/XMLSchema" xmlns:p="http://schemas.microsoft.com/office/2006/metadata/properties" xmlns:ns2="ddd36a4a-fe09-46d9-a058-f7632120580d" targetNamespace="http://schemas.microsoft.com/office/2006/metadata/properties" ma:root="true" ma:fieldsID="bbe79bfca02683287b7e8b129da2890e" ns2:_="">
    <xsd:import namespace="ddd36a4a-fe09-46d9-a058-f763212058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d36a4a-fe09-46d9-a058-f763212058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EB40AB-A01A-4CCF-8A32-31ADE6009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d36a4a-fe09-46d9-a058-f763212058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827109-5D06-42DE-B56F-40083CC8D968}">
  <ds:schemaRefs>
    <ds:schemaRef ds:uri="http://schemas.microsoft.com/office/2006/documentManagement/types"/>
    <ds:schemaRef ds:uri="http://purl.org/dc/dcmitype/"/>
    <ds:schemaRef ds:uri="http://schemas.microsoft.com/office/infopath/2007/PartnerControls"/>
    <ds:schemaRef ds:uri="ddd36a4a-fe09-46d9-a058-f7632120580d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93CC877-4138-4B52-BE3B-BD633F561A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INSTRUCCIONES</vt:lpstr>
      <vt:lpstr>A1. BALANCES</vt:lpstr>
      <vt:lpstr>A2. PYG</vt:lpstr>
      <vt:lpstr>B1. FINANCIACION</vt:lpstr>
      <vt:lpstr>C1. VIABILIDAD</vt:lpstr>
      <vt:lpstr>ANÁLISIS</vt:lpstr>
      <vt:lpstr>ESTRUCTURA</vt:lpstr>
      <vt:lpstr>NRN</vt:lpstr>
      <vt:lpstr>'A1. BALANCES'!Área_de_impresión</vt:lpstr>
      <vt:lpstr>'B1. FINANCIACION'!Área_de_impresión</vt:lpstr>
      <vt:lpstr>'C1. VIABILIDAD'!Área_de_impresión</vt:lpstr>
      <vt:lpstr>ESTRUCTURA!Área_de_impresión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rodriguez enguita</dc:creator>
  <cp:lastModifiedBy>Madrid Digital</cp:lastModifiedBy>
  <cp:lastPrinted>2024-12-16T16:13:00Z</cp:lastPrinted>
  <dcterms:created xsi:type="dcterms:W3CDTF">2024-04-26T17:54:10Z</dcterms:created>
  <dcterms:modified xsi:type="dcterms:W3CDTF">2025-02-27T11:01:14Z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0x010100B15FE6B608F0F44B9AF18366A55E6E1A</vt:lpwstr>
  </property>
</Properties>
</file>